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+xml"/>
  <Override PartName="/xl/tables/table3.xml" ContentType="application/vnd.openxmlformats-officedocument.spreadsheetml.table+xml"/>
  <Override PartName="/xl/drawings/drawing6.xml" ContentType="application/vnd.openxmlformats-officedocument.drawing+xml"/>
  <Override PartName="/xl/tables/table4.xml" ContentType="application/vnd.openxmlformats-officedocument.spreadsheetml.table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1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procesosinteligentesltda.sharepoint.com/sites/Sanofi/Documentos compartidos/SEMINARIO/Gestión del riesgo/"/>
    </mc:Choice>
  </mc:AlternateContent>
  <xr:revisionPtr revIDLastSave="433" documentId="6_{57B7981E-EEEA-8F4C-A866-102329FEC666}" xr6:coauthVersionLast="47" xr6:coauthVersionMax="47" xr10:uidLastSave="{0907ABDD-FDDA-734B-95F0-E596EB1EB365}"/>
  <bookViews>
    <workbookView xWindow="0" yWindow="-21100" windowWidth="38400" windowHeight="21100" activeTab="5" xr2:uid="{0C7DA424-87F4-7D41-8256-C26AC6C5975E}"/>
  </bookViews>
  <sheets>
    <sheet name="LEEME" sheetId="8" r:id="rId1"/>
    <sheet name="Categorías de riesgo" sheetId="2" r:id="rId2"/>
    <sheet name="PGR" sheetId="1" r:id="rId3"/>
    <sheet name="Mapa de calor" sheetId="5" r:id="rId4"/>
    <sheet name="RESPUESTA" sheetId="6" r:id="rId5"/>
    <sheet name="CONTINGENCIA" sheetId="9" r:id="rId6"/>
    <sheet name="Hoja1" sheetId="10" r:id="rId7"/>
  </sheets>
  <definedNames>
    <definedName name="CATEGORIA" localSheetId="5">Tabla2[[#All],[CATEGORÍA]]</definedName>
    <definedName name="CATEGORIA">Tabla2[[#All],[CATEGORÍA]]</definedName>
    <definedName name="GRUPO" localSheetId="5">#REF!</definedName>
    <definedName name="GRUPO">#REF!</definedName>
    <definedName name="TipoRiesgo">Tabla2[[#All],[TIPO DE RIESGO]]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29" i="6" l="1"/>
  <c r="C30" i="6"/>
  <c r="C31" i="6"/>
  <c r="C34" i="6"/>
  <c r="L36" i="1" l="1"/>
  <c r="L37" i="1"/>
  <c r="L38" i="1"/>
  <c r="L28" i="1"/>
  <c r="L29" i="1"/>
  <c r="L30" i="1"/>
  <c r="L31" i="1"/>
  <c r="L32" i="1"/>
  <c r="L33" i="1"/>
  <c r="L34" i="1"/>
  <c r="L35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E46" i="2"/>
  <c r="E45" i="2"/>
  <c r="E44" i="2"/>
  <c r="E43" i="2"/>
  <c r="E42" i="2"/>
  <c r="E41" i="2"/>
  <c r="E40" i="2"/>
  <c r="E39" i="2"/>
  <c r="E38" i="2"/>
  <c r="E37" i="2"/>
  <c r="E36" i="2"/>
  <c r="E7" i="2"/>
  <c r="B34" i="1" s="1" a="1"/>
  <c r="B34" i="1" s="1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C28" i="6"/>
  <c r="B35" i="1" l="1" a="1"/>
  <c r="B35" i="1" s="1"/>
  <c r="B28" i="1" l="1" a="1"/>
  <c r="B28" i="1" s="1"/>
  <c r="B43" i="1" a="1"/>
  <c r="B43" i="1" s="1"/>
  <c r="B51" i="1" a="1"/>
  <c r="B51" i="1" s="1"/>
  <c r="B59" i="1" a="1"/>
  <c r="B59" i="1" s="1"/>
  <c r="B36" i="1" a="1"/>
  <c r="B36" i="1" s="1"/>
  <c r="B44" i="1" a="1"/>
  <c r="B44" i="1" s="1"/>
  <c r="B52" i="1" a="1"/>
  <c r="B52" i="1" s="1"/>
  <c r="B60" i="1" a="1"/>
  <c r="B60" i="1" s="1"/>
  <c r="B31" i="1" a="1"/>
  <c r="B31" i="1" s="1"/>
  <c r="B48" i="1" a="1"/>
  <c r="B48" i="1" s="1"/>
  <c r="B56" i="1" a="1"/>
  <c r="B56" i="1" s="1"/>
  <c r="B33" i="1" a="1"/>
  <c r="B33" i="1" s="1"/>
  <c r="B58" i="1" a="1"/>
  <c r="B58" i="1" s="1"/>
  <c r="B65" i="1" a="1"/>
  <c r="B65" i="1" s="1"/>
  <c r="B50" i="1" a="1"/>
  <c r="B50" i="1" s="1"/>
  <c r="B29" i="1" a="1"/>
  <c r="B29" i="1" s="1"/>
  <c r="B37" i="1" a="1"/>
  <c r="B37" i="1" s="1"/>
  <c r="B45" i="1" a="1"/>
  <c r="B45" i="1" s="1"/>
  <c r="B53" i="1" a="1"/>
  <c r="B53" i="1" s="1"/>
  <c r="B61" i="1" a="1"/>
  <c r="B61" i="1" s="1"/>
  <c r="B38" i="1" a="1"/>
  <c r="B38" i="1" s="1"/>
  <c r="B46" i="1" a="1"/>
  <c r="B46" i="1" s="1"/>
  <c r="B54" i="1" a="1"/>
  <c r="B54" i="1" s="1"/>
  <c r="B62" i="1" a="1"/>
  <c r="B62" i="1" s="1"/>
  <c r="B39" i="1" a="1"/>
  <c r="B39" i="1" s="1"/>
  <c r="B47" i="1" a="1"/>
  <c r="B47" i="1" s="1"/>
  <c r="B55" i="1" a="1"/>
  <c r="B55" i="1" s="1"/>
  <c r="B63" i="1" a="1"/>
  <c r="B63" i="1" s="1"/>
  <c r="B32" i="1" a="1"/>
  <c r="B32" i="1" s="1"/>
  <c r="B30" i="1" a="1"/>
  <c r="B30" i="1" s="1"/>
  <c r="B40" i="1" a="1"/>
  <c r="B40" i="1" s="1"/>
  <c r="B64" i="1" a="1"/>
  <c r="B64" i="1" s="1"/>
  <c r="B41" i="1" a="1"/>
  <c r="B41" i="1" s="1"/>
  <c r="B49" i="1" a="1"/>
  <c r="B49" i="1" s="1"/>
  <c r="B57" i="1" a="1"/>
  <c r="B57" i="1" s="1"/>
  <c r="B42" i="1" a="1"/>
  <c r="B42" i="1" s="1"/>
  <c r="D45" i="5"/>
  <c r="D56" i="5" l="1"/>
  <c r="D51" i="5"/>
  <c r="D46" i="5"/>
  <c r="D49" i="5"/>
  <c r="D44" i="5"/>
  <c r="D59" i="5"/>
  <c r="D54" i="5"/>
  <c r="D43" i="5"/>
  <c r="D50" i="5"/>
  <c r="D55" i="5"/>
  <c r="D53" i="5"/>
  <c r="D52" i="5"/>
  <c r="D47" i="5"/>
  <c r="D58" i="5"/>
  <c r="D48" i="5"/>
  <c r="D57" i="5"/>
  <c r="C27" i="6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Alfredo Salazar</author>
  </authors>
  <commentList>
    <comment ref="E11" authorId="0" shapeId="0" xr:uid="{9E9AAAEA-E08B-3B48-AEF6-4E08A1EFF877}">
      <text>
        <r>
          <rPr>
            <b/>
            <sz val="10"/>
            <color rgb="FF000000"/>
            <rFont val="Tahoma"/>
            <family val="2"/>
          </rPr>
          <t xml:space="preserve">ETAPA 1: </t>
        </r>
        <r>
          <rPr>
            <sz val="10"/>
            <color rgb="FF000000"/>
            <rFont val="Tahoma"/>
            <family val="2"/>
          </rPr>
          <t xml:space="preserve">Primera vez que se identifica el riesgo
</t>
        </r>
        <r>
          <rPr>
            <b/>
            <sz val="10"/>
            <color rgb="FF000000"/>
            <rFont val="Tahoma"/>
            <family val="2"/>
          </rPr>
          <t xml:space="preserve">ETAPA 2: </t>
        </r>
        <r>
          <rPr>
            <sz val="10"/>
            <color rgb="FF000000"/>
            <rFont val="Tahoma"/>
            <family val="2"/>
          </rPr>
          <t xml:space="preserve">Veces subsiguientes que se califica el riesgo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Alfredo Salazar</author>
  </authors>
  <commentList>
    <comment ref="B27" authorId="0" shapeId="0" xr:uid="{2A9BE794-9DAB-324D-8DB8-25C5F989A0E8}">
      <text>
        <r>
          <rPr>
            <b/>
            <sz val="10"/>
            <color rgb="FF000000"/>
            <rFont val="Tahoma"/>
            <family val="2"/>
          </rPr>
          <t>Relacionados con el capital invertido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D31" authorId="0" shapeId="0" xr:uid="{23ED7EDD-D268-7C44-8C16-B5A8EFDE9722}">
      <text>
        <r>
          <rPr>
            <b/>
            <sz val="10"/>
            <color rgb="FF000000"/>
            <rFont val="Tahoma"/>
            <family val="2"/>
          </rPr>
          <t>Es el riesgo de pérdida derivado de errores en la naturaleza, la cantidad, el precio o las características de la garantía que asegura una operación con riesgo de crédito</t>
        </r>
      </text>
    </comment>
    <comment ref="D33" authorId="0" shapeId="0" xr:uid="{D12DB3F7-845E-C343-B260-19C729712AC6}">
      <text>
        <r>
          <rPr>
            <b/>
            <sz val="10"/>
            <color rgb="FF000000"/>
            <rFont val="Tahoma"/>
            <family val="2"/>
          </rPr>
          <t>Es el riesgo de impago es el riesgo que asume un prestamista ante la posibilidad de que un prestatario no pueda realizar los pagos requeridos de su obligación de deuda</t>
        </r>
      </text>
    </comment>
    <comment ref="C35" authorId="0" shapeId="0" xr:uid="{0E74CE8B-08F8-3840-9095-D944A006706F}">
      <text>
        <r>
          <rPr>
            <b/>
            <sz val="10"/>
            <color rgb="FF000000"/>
            <rFont val="Tahoma"/>
            <family val="2"/>
          </rPr>
          <t>Relacionados con las actividades relacionadas con la gestión financiera</t>
        </r>
        <r>
          <rPr>
            <sz val="10"/>
            <color rgb="FF000000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Alfredo Salazar</author>
  </authors>
  <commentList>
    <comment ref="B26" authorId="0" shapeId="0" xr:uid="{58C1A008-4D6C-0147-9FAA-AD7DB41B0FB5}">
      <text>
        <r>
          <rPr>
            <b/>
            <sz val="10"/>
            <color rgb="FF000000"/>
            <rFont val="Tahoma"/>
            <family val="2"/>
          </rPr>
          <t>Llene estas columnas durante la ETAPA 1y la ETAPA 2 del taller</t>
        </r>
      </text>
    </comment>
    <comment ref="F26" authorId="0" shapeId="0" xr:uid="{2D7A0A06-CA09-AB4C-9532-24930CB5CAC3}">
      <text>
        <r>
          <rPr>
            <b/>
            <sz val="10"/>
            <color rgb="FF000000"/>
            <rFont val="Tahoma"/>
            <family val="2"/>
          </rPr>
          <t>Llene esta columna durante la ETAPA 1 y la ETAPA 2  del taller</t>
        </r>
      </text>
    </comment>
    <comment ref="G26" authorId="0" shapeId="0" xr:uid="{AC4C9DD4-0512-6240-B619-472B74722E00}">
      <text>
        <r>
          <rPr>
            <b/>
            <sz val="10"/>
            <color rgb="FF000000"/>
            <rFont val="Tahoma"/>
            <family val="2"/>
          </rPr>
          <t>Llene estas columnas durante la ETAPA 1 y la ETAPA 2 del taller</t>
        </r>
      </text>
    </comment>
    <comment ref="I26" authorId="0" shapeId="0" xr:uid="{27CBBEF9-76D9-1543-9172-400AD1E059C8}">
      <text>
        <r>
          <rPr>
            <b/>
            <sz val="10"/>
            <color rgb="FF000000"/>
            <rFont val="Tahoma"/>
            <family val="2"/>
          </rPr>
          <t>Llene esta columna durante la ETAPA 2 (DÍA 2) del taller</t>
        </r>
      </text>
    </comment>
    <comment ref="J26" authorId="0" shapeId="0" xr:uid="{9C86F19E-84C9-3646-A6B1-B6D278638DC2}">
      <text>
        <r>
          <rPr>
            <b/>
            <sz val="10"/>
            <color rgb="FF000000"/>
            <rFont val="ArialMT"/>
          </rPr>
          <t>Llene esta columna durante la ETAPA 1 y la ETAPA 2 del taller</t>
        </r>
      </text>
    </comment>
    <comment ref="K26" authorId="0" shapeId="0" xr:uid="{4975E667-D3CE-B443-8500-15A0D365CC40}">
      <text>
        <r>
          <rPr>
            <b/>
            <sz val="10"/>
            <color rgb="FF000000"/>
            <rFont val="Tahoma"/>
            <family val="2"/>
          </rPr>
          <t>Llene estas dos columnas durante la ETAPA 1 (DIA 1) del taller y actualicelas en la etapa 2 (Dia 2)</t>
        </r>
      </text>
    </comment>
    <comment ref="M26" authorId="0" shapeId="0" xr:uid="{9274D46C-34AC-6342-8736-C4C7E71B8AAD}">
      <text>
        <r>
          <rPr>
            <b/>
            <sz val="10"/>
            <color rgb="FF000000"/>
            <rFont val="Tahoma"/>
            <family val="2"/>
          </rPr>
          <t>Llene estas dos columnas durante la ETAPA 2 del taller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<sst xmlns="http://schemas.openxmlformats.org/spreadsheetml/2006/main" count="320" uniqueCount="159">
  <si>
    <t>Categorías de riesgo</t>
  </si>
  <si>
    <t>Tabla que relaciona las categorias de riesgo, para clasificar los riesgos identificados</t>
  </si>
  <si>
    <t>CATEGORÍA</t>
  </si>
  <si>
    <t>Celda formulada, no modificar</t>
  </si>
  <si>
    <r>
      <t>Nombre de la CATEGORÍA del riesgo. Este campo es formulado y se actualiza cuando está llena la celda "</t>
    </r>
    <r>
      <rPr>
        <sz val="12"/>
        <color rgb="FFFF0000"/>
        <rFont val="ArialMT"/>
      </rPr>
      <t>TIPO DE RIESGO"</t>
    </r>
  </si>
  <si>
    <t>GRUPO</t>
  </si>
  <si>
    <t>TIPO DE RIESGO</t>
  </si>
  <si>
    <t xml:space="preserve">Celda con validación de datos, seleccione el tipo de riesgo </t>
  </si>
  <si>
    <r>
      <t xml:space="preserve">Nombre del  TIPO del riesgo, este campo tiene concatenado el tipo de riesgo y la CATEGORÏA, para facilitar la </t>
    </r>
    <r>
      <rPr>
        <sz val="12"/>
        <color rgb="FFFF0000"/>
        <rFont val="ArialMT"/>
      </rPr>
      <t>búsqueda, luego de digitar el RIESGO IDENTIFICADO</t>
    </r>
  </si>
  <si>
    <t>RIESGO IDENTIFICADO</t>
  </si>
  <si>
    <t>Campo para digitar</t>
  </si>
  <si>
    <t>Escriba el riesgo identificado</t>
  </si>
  <si>
    <t>¿SE MANTIENE?</t>
  </si>
  <si>
    <t xml:space="preserve">Celda con validación de datos, use: SI ó NO </t>
  </si>
  <si>
    <t>AFECTA A</t>
  </si>
  <si>
    <t>Celda con validación de datos, use: Paciente, IPS ó EPS</t>
  </si>
  <si>
    <t>FECHA DE IDENTIFICACIÓN DEL RIESGO</t>
  </si>
  <si>
    <t>Celda con formato fecha, use: dd-mm-aa</t>
  </si>
  <si>
    <t>FECHA DE REVISIÓN</t>
  </si>
  <si>
    <t>CONTROLES ACTUALES EN EL SISTEMA</t>
  </si>
  <si>
    <t>Este campo es un supuesto. Establezca si el riesgo identificado tiene o no controles actualmente</t>
  </si>
  <si>
    <t>Celda con validación de datos, use 1, 2, 3, 4 ó 5</t>
  </si>
  <si>
    <t>VALORACIÓN DEL RIESGO
R = I * P (Alto, Medio, Bajo)</t>
  </si>
  <si>
    <t>Celdas formuladas para para calcular la valoración del riesgo.</t>
  </si>
  <si>
    <t>RESPUESTA AL RIESGO
Aceptar, Controlar, Transferir, Evitar</t>
  </si>
  <si>
    <t>La conclusión del análisis del riesgo es la escogencia de una de las opciones disponilbles</t>
  </si>
  <si>
    <t>CAMPOS DE PESTAÑA "RESPUESTA"</t>
  </si>
  <si>
    <t>Celda con validación de datos</t>
  </si>
  <si>
    <t xml:space="preserve"> Seleccione el riesgo al que quiere dar respuesta</t>
  </si>
  <si>
    <t>RESPUESTA AL RIESGO</t>
  </si>
  <si>
    <t>Trae la acción ddefinida en la identificación del riesgo</t>
  </si>
  <si>
    <t>ACCIONES REQUERIDAS</t>
  </si>
  <si>
    <t>Use una celda de la columna para cada acción y acompáñela con la selección del riesgo identificado</t>
  </si>
  <si>
    <t>CONTROLES</t>
  </si>
  <si>
    <t>Use una celda de la columna para establecer un control para cada acción</t>
  </si>
  <si>
    <t>PROCESO</t>
  </si>
  <si>
    <t>escriba el nombre del proceso</t>
  </si>
  <si>
    <t>RESPONSABLES
Personas</t>
  </si>
  <si>
    <t>Use una celda de la columna para establecer el responsable de cada acción, pueden ser cargos</t>
  </si>
  <si>
    <t>RECURSOS NECESARIOS</t>
  </si>
  <si>
    <t>Use una celda de la columna para establecer LOS recursos necesarios para ejecutar cada acción</t>
  </si>
  <si>
    <t>FECHA LIMITE</t>
  </si>
  <si>
    <t>Establezca la fecha límite en la que la acción debe esta ejecutada</t>
  </si>
  <si>
    <t>Ejemplo del uso de RESPUESTA</t>
  </si>
  <si>
    <t>CAMPOS DE PESTAÑA "CONTINGENCIA"</t>
  </si>
  <si>
    <t xml:space="preserve"> Seleccione el riesgo para el que quiere hacer el plan de contingencia</t>
  </si>
  <si>
    <t>PLAN DE CONTINGENCIA
¿Que se debe hacer si el riesgo ocurre?</t>
  </si>
  <si>
    <t>Escriba el plan de contingencia</t>
  </si>
  <si>
    <t>Ejemplo del plan de contingencia</t>
  </si>
  <si>
    <t>Mapa de calor</t>
  </si>
  <si>
    <t>El mapa de riesgos se genera con la calificación de IMPACTO Y PROBABILIDAD de cada uno de los riesgos y se actualiza con la modificación que haya en la ETAPA 2</t>
  </si>
  <si>
    <t>LEEME</t>
  </si>
  <si>
    <t>SUBCATEGORÍA</t>
  </si>
  <si>
    <t>ESTRATÉGICOS</t>
  </si>
  <si>
    <t>EXTERNO</t>
  </si>
  <si>
    <t xml:space="preserve">De la industria </t>
  </si>
  <si>
    <t xml:space="preserve">Económico </t>
  </si>
  <si>
    <t xml:space="preserve">De competencia </t>
  </si>
  <si>
    <t xml:space="preserve">De cambios legales y/o regulatorios </t>
  </si>
  <si>
    <t xml:space="preserve">De deseos y necesidades del consumidor </t>
  </si>
  <si>
    <t>INTERNO</t>
  </si>
  <si>
    <t xml:space="preserve">De riesgos reputacionales </t>
  </si>
  <si>
    <t xml:space="preserve">De enfoque estratégico </t>
  </si>
  <si>
    <t xml:space="preserve">De soporte de casa matriz </t>
  </si>
  <si>
    <t>De protección de marcas y/o patentes</t>
  </si>
  <si>
    <t>OPERACIONALES</t>
  </si>
  <si>
    <t>PROCESOS</t>
  </si>
  <si>
    <t>de supplay-chain</t>
  </si>
  <si>
    <t>Satisfacción  del consumidor</t>
  </si>
  <si>
    <t>De ejecución</t>
  </si>
  <si>
    <t>CUMPLIMIENTO</t>
  </si>
  <si>
    <t>De ambiente</t>
  </si>
  <si>
    <t>De regulación</t>
  </si>
  <si>
    <t>De políticas y procedimientos</t>
  </si>
  <si>
    <t>De litigios</t>
  </si>
  <si>
    <t>HUMANOS</t>
  </si>
  <si>
    <t>De recursos humanos</t>
  </si>
  <si>
    <t>De rotación de personal</t>
  </si>
  <si>
    <t>De insentivos y dedsempeño</t>
  </si>
  <si>
    <t>De entrenamiento</t>
  </si>
  <si>
    <t>FINANCIEROS</t>
  </si>
  <si>
    <t>TESORERÍA</t>
  </si>
  <si>
    <t>De la tasa de interés</t>
  </si>
  <si>
    <t>De cambio de moneda</t>
  </si>
  <si>
    <t>De disponibilidad de capital</t>
  </si>
  <si>
    <t>De capacidad</t>
  </si>
  <si>
    <t>De coletaridad</t>
  </si>
  <si>
    <t>De concentración de capital</t>
  </si>
  <si>
    <t>De defecto</t>
  </si>
  <si>
    <t>De liquidación</t>
  </si>
  <si>
    <t>INFORMACIÓN</t>
  </si>
  <si>
    <t>De estándares contables</t>
  </si>
  <si>
    <t>De presupuesto</t>
  </si>
  <si>
    <t>De reportes financieros</t>
  </si>
  <si>
    <t>De impuestos</t>
  </si>
  <si>
    <t>de reportes regulatorios</t>
  </si>
  <si>
    <t>De precios</t>
  </si>
  <si>
    <t>De medición de desempeño</t>
  </si>
  <si>
    <t>De seguridad de empleados</t>
  </si>
  <si>
    <t>TECNOLOGÍA</t>
  </si>
  <si>
    <t>De acceso a la información</t>
  </si>
  <si>
    <t>De continuidad del negocio</t>
  </si>
  <si>
    <t>De infraestructura</t>
  </si>
  <si>
    <t>UBICACIÓN</t>
  </si>
  <si>
    <t>SERVICIO</t>
  </si>
  <si>
    <t xml:space="preserve">ETAPA 1 y ETAPA 2 </t>
  </si>
  <si>
    <t xml:space="preserve">ETAPA 1 Y ETAPA 2 </t>
  </si>
  <si>
    <t>ETAPA 1 y ETAPA 2</t>
  </si>
  <si>
    <t xml:space="preserve">ETAPA 2 </t>
  </si>
  <si>
    <t>ETAPA 1 y  ETAPA 2</t>
  </si>
  <si>
    <t>ETAPA 1  y  ETAPA 2</t>
  </si>
  <si>
    <t>OPERACIONALES - PROCESOS - De ejecución</t>
  </si>
  <si>
    <t>Aumento de quejas y reclamos</t>
  </si>
  <si>
    <t>SI</t>
  </si>
  <si>
    <t>IPS</t>
  </si>
  <si>
    <t>NO</t>
  </si>
  <si>
    <t>Tiempos de atención largos</t>
  </si>
  <si>
    <t>PACIENTE</t>
  </si>
  <si>
    <t>Tiempos de espera muy largos</t>
  </si>
  <si>
    <t>OPERACIONALES - CUMPLIMIENTO - De litigios</t>
  </si>
  <si>
    <t>litigios por mala atención</t>
  </si>
  <si>
    <t>FINANCIEROS - TESORERÍA - De disponibilidad de capital</t>
  </si>
  <si>
    <t>Pérdida económica</t>
  </si>
  <si>
    <t>OPERACIONALES - PROCESOS - de supplay-chain</t>
  </si>
  <si>
    <t>Aumento inesperado de la demanda de servicios</t>
  </si>
  <si>
    <t>Alta demanda inesperada de pacientes</t>
  </si>
  <si>
    <t>Calcular la capacidad necesaria</t>
  </si>
  <si>
    <t>Determinar los momentos de mayor flujo</t>
  </si>
  <si>
    <t>Contratar recursos adicionales</t>
  </si>
  <si>
    <t>Evitar</t>
  </si>
  <si>
    <t>Demoras en despachos de proveedores</t>
  </si>
  <si>
    <t>Reducir</t>
  </si>
  <si>
    <t>Compartir</t>
  </si>
  <si>
    <t>PROBABILIDAD (P)
Puntuación 1 - 10</t>
  </si>
  <si>
    <t>IMPACTO (I)
Puntuación 1 - 10</t>
  </si>
  <si>
    <r>
      <t xml:space="preserve">En la ETAPA 1 seleccione SI en todos los casos en la ETAPA 2 </t>
    </r>
    <r>
      <rPr>
        <sz val="12"/>
        <color rgb="FFFF0000"/>
        <rFont val="ArialMT"/>
      </rPr>
      <t>seleccione SI, si el riesgo se mantiene, de lo contrario seleccione NO</t>
    </r>
  </si>
  <si>
    <r>
      <t xml:space="preserve">Seleccione aquel susceptible del riesgo identificado: </t>
    </r>
    <r>
      <rPr>
        <sz val="12"/>
        <color rgb="FFFF0000"/>
        <rFont val="ArialMT"/>
      </rPr>
      <t>Paciente, IPS ó EPS</t>
    </r>
  </si>
  <si>
    <r>
      <t xml:space="preserve">Digite la fecha del día en que se identifica el riesgo, se presentan </t>
    </r>
    <r>
      <rPr>
        <sz val="12"/>
        <color rgb="FFFF0000"/>
        <rFont val="ArialMT"/>
      </rPr>
      <t>dos posibles momentos, uno en la ETAPA 1 y otro en la ETAPA 2</t>
    </r>
  </si>
  <si>
    <t>Use este campo en la ETAPA 2 si hay una modificación en algún riesgo, se llena este campo, de lo contrario NO</t>
  </si>
  <si>
    <t>RESPUESTA AL RIESGO
Evitar, Reducir, Compartir, Aceptar</t>
  </si>
  <si>
    <t>Celda con validación de datos, use:
Evitar, Reducir, Compartir, Aceptar</t>
  </si>
  <si>
    <r>
      <t>Califique la probabilidad de ocurrencia</t>
    </r>
    <r>
      <rPr>
        <sz val="12"/>
        <color rgb="FFFF0000"/>
        <rFont val="ArialMT"/>
      </rPr>
      <t xml:space="preserve"> entre 1 (baja) y 10 (alta)</t>
    </r>
  </si>
  <si>
    <r>
      <t xml:space="preserve">Califique la probabilidad de ocurrencia </t>
    </r>
    <r>
      <rPr>
        <sz val="12"/>
        <color rgb="FFFF0000"/>
        <rFont val="ArialMT"/>
      </rPr>
      <t>entre 1 (baja) y 10 (alta)</t>
    </r>
  </si>
  <si>
    <t>CAMPOS DE PESTAÑA "PGR"</t>
  </si>
  <si>
    <t xml:space="preserve">Ejemplo del uso de PGR </t>
  </si>
  <si>
    <t>1-25</t>
  </si>
  <si>
    <t>26-50</t>
  </si>
  <si>
    <t>51-75</t>
  </si>
  <si>
    <t>76-100</t>
  </si>
  <si>
    <t>…</t>
  </si>
  <si>
    <t>Identificar fuentes de reclamo</t>
  </si>
  <si>
    <t>Identificar pertinencia de los reclamos</t>
  </si>
  <si>
    <t>Monitoreo de frecuencia PQR</t>
  </si>
  <si>
    <t xml:space="preserve">Análisis de los PQR </t>
  </si>
  <si>
    <t>Monitoreo y análisis de los PQR</t>
  </si>
  <si>
    <t>Monitoreo de la capacidad disponible y usada</t>
  </si>
  <si>
    <t>Reducir los PQR (proyecto de. Mejora)</t>
  </si>
  <si>
    <t>Monitoreo de la atención en los momentos pico y valle</t>
  </si>
  <si>
    <t>Antes de que la capacidad disponible esté en el límite, contratar oferta adicional …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</si>
</sst>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ddd\-dd\-mmm\-yy;@"/>
  </numFmts>
  <fonts count="22">
    <font>
      <sz val="11"/>
      <color theme="1"/>
      <name val="ArialMT"/>
      <family val="2"/>
    </font>
    <font>
      <sz val="8"/>
      <name val="ArialMT"/>
      <family val="2"/>
    </font>
    <font>
      <b/>
      <sz val="11"/>
      <color theme="0"/>
      <name val="ArialMT"/>
      <family val="2"/>
    </font>
    <font>
      <sz val="12"/>
      <color theme="1" tint="4.9989318521683403E-2"/>
      <name val="ArialMT"/>
      <family val="2"/>
    </font>
    <font>
      <b/>
      <sz val="12"/>
      <color theme="1" tint="4.9989318521683403E-2"/>
      <name val="ArialMT"/>
      <family val="2"/>
    </font>
    <font>
      <sz val="12"/>
      <color theme="1"/>
      <name val="ArialMT"/>
      <family val="2"/>
    </font>
    <font>
      <b/>
      <sz val="14"/>
      <color theme="1"/>
      <name val="ArialMT"/>
    </font>
    <font>
      <sz val="24"/>
      <color theme="1"/>
      <name val="ArialMT"/>
      <family val="2"/>
    </font>
    <font>
      <b/>
      <sz val="12"/>
      <color theme="1" tint="4.9989318521683403E-2"/>
      <name val="ArialMT"/>
    </font>
    <font>
      <u/>
      <sz val="11"/>
      <color theme="10"/>
      <name val="ArialMT"/>
      <family val="2"/>
    </font>
    <font>
      <i/>
      <sz val="12"/>
      <color theme="1"/>
      <name val="ArialMT"/>
      <family val="2"/>
    </font>
    <font>
      <b/>
      <sz val="10"/>
      <color rgb="FF000000"/>
      <name val="Tahoma"/>
      <family val="2"/>
    </font>
    <font>
      <b/>
      <sz val="10"/>
      <color rgb="FF000000"/>
      <name val="ArialMT"/>
    </font>
    <font>
      <u/>
      <sz val="16"/>
      <color theme="10"/>
      <name val="ArialMT"/>
      <family val="2"/>
    </font>
    <font>
      <u/>
      <sz val="12"/>
      <color theme="10"/>
      <name val="ArialMT"/>
    </font>
    <font>
      <sz val="12"/>
      <color theme="1"/>
      <name val="ArialMT"/>
    </font>
    <font>
      <b/>
      <sz val="12"/>
      <name val="ArialMT"/>
    </font>
    <font>
      <sz val="12"/>
      <color rgb="FFFF0000"/>
      <name val="ArialMT"/>
    </font>
    <font>
      <sz val="12"/>
      <color theme="4" tint="-0.499984740745262"/>
      <name val="ArialMT"/>
    </font>
    <font>
      <u/>
      <sz val="16"/>
      <color theme="10"/>
      <name val="ArialMT"/>
    </font>
    <font>
      <sz val="10"/>
      <color rgb="FF000000"/>
      <name val="Tahoma"/>
      <family val="2"/>
    </font>
    <font>
      <sz val="20"/>
      <color theme="1"/>
      <name val="ArialMT"/>
      <family val="2"/>
    </font>
  </fonts>
  <fills count="16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6"/>
        <bgColor theme="6"/>
      </patternFill>
    </fill>
    <fill>
      <patternFill patternType="solid">
        <fgColor rgb="FFFF36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6961"/>
        <bgColor indexed="64"/>
      </patternFill>
    </fill>
    <fill>
      <patternFill patternType="solid">
        <fgColor rgb="FFFF9688"/>
        <bgColor indexed="64"/>
      </patternFill>
    </fill>
    <fill>
      <patternFill patternType="solid">
        <fgColor rgb="FFFFBFB0"/>
        <bgColor indexed="64"/>
      </patternFill>
    </fill>
    <fill>
      <patternFill patternType="solid">
        <fgColor rgb="FFFAFF96"/>
        <bgColor indexed="64"/>
      </patternFill>
    </fill>
    <fill>
      <patternFill patternType="solid">
        <fgColor rgb="FFFFFB00"/>
        <bgColor indexed="64"/>
      </patternFill>
    </fill>
    <fill>
      <patternFill patternType="solid">
        <fgColor rgb="FFFF9300"/>
        <bgColor indexed="64"/>
      </patternFill>
    </fill>
  </fills>
  <borders count="18">
    <border>
      <left/>
      <right/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6" tint="0.39997558519241921"/>
      </right>
      <top style="thin">
        <color theme="6" tint="0.39997558519241921"/>
      </top>
      <bottom style="thin">
        <color theme="6" tint="0.39997558519241921"/>
      </bottom>
      <diagonal/>
    </border>
    <border>
      <left/>
      <right style="thin">
        <color theme="0"/>
      </right>
      <top style="thin">
        <color theme="6"/>
      </top>
      <bottom style="thick">
        <color theme="0"/>
      </bottom>
      <diagonal/>
    </border>
    <border>
      <left/>
      <right style="thin">
        <color theme="0" tint="-0.24994659260841701"/>
      </right>
      <top style="thin">
        <color theme="6" tint="0.39997558519241921"/>
      </top>
      <bottom style="thin">
        <color theme="6" tint="0.39997558519241921"/>
      </bottom>
      <diagonal/>
    </border>
    <border>
      <left/>
      <right style="thin">
        <color theme="0"/>
      </right>
      <top style="thin">
        <color rgb="FFA5A5A5"/>
      </top>
      <bottom style="thick">
        <color theme="0"/>
      </bottom>
      <diagonal/>
    </border>
    <border>
      <left/>
      <right style="thin">
        <color theme="6" tint="0.39997558519241921"/>
      </right>
      <top style="thin">
        <color theme="6" tint="0.39997558519241921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ck">
        <color auto="1"/>
      </right>
      <top/>
      <bottom/>
      <diagonal/>
    </border>
    <border>
      <left style="thin">
        <color theme="0" tint="-0.24994659260841701"/>
      </left>
      <right style="thick">
        <color auto="1"/>
      </right>
      <top/>
      <bottom/>
      <diagonal/>
    </border>
    <border>
      <left style="thin">
        <color theme="0" tint="-0.499984740745262"/>
      </left>
      <right/>
      <top/>
      <bottom/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 style="thin">
        <color theme="0" tint="-0.24994659260841701"/>
      </right>
      <top/>
      <bottom/>
      <diagonal/>
    </border>
    <border>
      <left style="thick">
        <color theme="1"/>
      </left>
      <right/>
      <top/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 style="thin">
        <color rgb="FFA5A5A5"/>
      </top>
      <bottom style="thick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9" fillId="0" borderId="0" applyNumberFormat="0" applyFill="0" applyBorder="0" applyAlignment="0" applyProtection="0"/>
  </cellStyleXfs>
  <cellXfs count="98">
    <xf numFmtId="0" fontId="0" fillId="0" borderId="0" xfId="0"/>
    <xf numFmtId="0" fontId="0" fillId="0" borderId="0" xfId="0" applyAlignment="1">
      <alignment horizontal="center" vertical="center"/>
    </xf>
    <xf numFmtId="0" fontId="3" fillId="0" borderId="0" xfId="0" applyFont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 vertical="center" wrapText="1"/>
    </xf>
    <xf numFmtId="0" fontId="5" fillId="0" borderId="0" xfId="0" applyFont="1"/>
    <xf numFmtId="49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164" fontId="3" fillId="0" borderId="2" xfId="0" applyNumberFormat="1" applyFont="1" applyBorder="1" applyAlignment="1">
      <alignment horizontal="center" vertical="center" wrapText="1"/>
    </xf>
    <xf numFmtId="0" fontId="3" fillId="0" borderId="1" xfId="0" applyFont="1" applyBorder="1"/>
    <xf numFmtId="0" fontId="10" fillId="0" borderId="0" xfId="0" applyFont="1"/>
    <xf numFmtId="0" fontId="3" fillId="5" borderId="0" xfId="0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2" fillId="0" borderId="3" xfId="0" applyFont="1" applyBorder="1" applyAlignment="1">
      <alignment horizontal="center"/>
    </xf>
    <xf numFmtId="0" fontId="0" fillId="0" borderId="3" xfId="0" applyBorder="1"/>
    <xf numFmtId="0" fontId="0" fillId="0" borderId="7" xfId="0" applyBorder="1"/>
    <xf numFmtId="0" fontId="0" fillId="5" borderId="0" xfId="0" applyFill="1" applyAlignment="1">
      <alignment horizontal="centerContinuous" vertical="center"/>
    </xf>
    <xf numFmtId="0" fontId="0" fillId="5" borderId="0" xfId="0" applyFill="1" applyAlignment="1">
      <alignment horizontal="centerContinuous"/>
    </xf>
    <xf numFmtId="0" fontId="3" fillId="0" borderId="1" xfId="0" applyFont="1" applyBorder="1" applyProtection="1">
      <protection locked="0"/>
    </xf>
    <xf numFmtId="0" fontId="3" fillId="0" borderId="1" xfId="0" applyFont="1" applyBorder="1" applyAlignment="1" applyProtection="1">
      <alignment horizontal="center"/>
      <protection locked="0"/>
    </xf>
    <xf numFmtId="164" fontId="3" fillId="0" borderId="2" xfId="0" applyNumberFormat="1" applyFont="1" applyBorder="1" applyProtection="1">
      <protection locked="0"/>
    </xf>
    <xf numFmtId="0" fontId="3" fillId="0" borderId="0" xfId="0" applyFont="1" applyProtection="1">
      <protection locked="0"/>
    </xf>
    <xf numFmtId="0" fontId="3" fillId="0" borderId="0" xfId="0" applyFont="1" applyAlignment="1" applyProtection="1">
      <alignment horizontal="center"/>
      <protection locked="0"/>
    </xf>
    <xf numFmtId="0" fontId="13" fillId="0" borderId="0" xfId="1" applyFont="1" applyAlignment="1">
      <alignment horizontal="center" vertical="center"/>
    </xf>
    <xf numFmtId="0" fontId="14" fillId="0" borderId="0" xfId="1" applyFont="1" applyAlignment="1">
      <alignment horizontal="center"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left" vertical="center"/>
    </xf>
    <xf numFmtId="0" fontId="17" fillId="0" borderId="0" xfId="0" applyFont="1" applyAlignment="1">
      <alignment horizontal="center" vertical="center"/>
    </xf>
    <xf numFmtId="0" fontId="16" fillId="3" borderId="5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5" fillId="2" borderId="0" xfId="0" applyFont="1" applyFill="1" applyAlignment="1">
      <alignment vertical="center"/>
    </xf>
    <xf numFmtId="0" fontId="15" fillId="0" borderId="0" xfId="0" applyFont="1" applyAlignment="1">
      <alignment horizontal="center" vertical="center" wrapText="1"/>
    </xf>
    <xf numFmtId="0" fontId="8" fillId="3" borderId="4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3" borderId="6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14" fillId="0" borderId="0" xfId="1" applyFont="1" applyAlignment="1">
      <alignment vertical="center"/>
    </xf>
    <xf numFmtId="0" fontId="13" fillId="0" borderId="0" xfId="1" applyFont="1" applyFill="1"/>
    <xf numFmtId="0" fontId="13" fillId="0" borderId="0" xfId="1" applyFont="1" applyFill="1" applyProtection="1">
      <protection locked="0"/>
    </xf>
    <xf numFmtId="0" fontId="19" fillId="0" borderId="0" xfId="1" applyFont="1" applyAlignment="1">
      <alignment horizontal="center" vertical="center"/>
    </xf>
    <xf numFmtId="0" fontId="3" fillId="6" borderId="0" xfId="0" applyFont="1" applyFill="1"/>
    <xf numFmtId="0" fontId="3" fillId="0" borderId="8" xfId="0" applyFont="1" applyBorder="1"/>
    <xf numFmtId="0" fontId="3" fillId="0" borderId="10" xfId="0" applyFont="1" applyBorder="1" applyAlignment="1">
      <alignment horizontal="center" vertical="center" wrapText="1"/>
    </xf>
    <xf numFmtId="0" fontId="3" fillId="0" borderId="10" xfId="0" applyFont="1" applyBorder="1" applyAlignment="1" applyProtection="1">
      <alignment horizontal="center"/>
      <protection locked="0"/>
    </xf>
    <xf numFmtId="0" fontId="5" fillId="7" borderId="0" xfId="0" applyFont="1" applyFill="1"/>
    <xf numFmtId="0" fontId="3" fillId="0" borderId="11" xfId="0" applyFont="1" applyBorder="1"/>
    <xf numFmtId="0" fontId="3" fillId="5" borderId="12" xfId="0" applyFont="1" applyFill="1" applyBorder="1" applyAlignment="1">
      <alignment horizontal="centerContinuous" vertical="center"/>
    </xf>
    <xf numFmtId="0" fontId="3" fillId="0" borderId="13" xfId="0" applyFont="1" applyBorder="1" applyAlignment="1">
      <alignment horizontal="center" vertical="center" wrapText="1"/>
    </xf>
    <xf numFmtId="0" fontId="3" fillId="0" borderId="13" xfId="0" applyFont="1" applyBorder="1"/>
    <xf numFmtId="0" fontId="13" fillId="2" borderId="12" xfId="1" applyFont="1" applyFill="1" applyBorder="1"/>
    <xf numFmtId="0" fontId="3" fillId="2" borderId="0" xfId="0" applyFont="1" applyFill="1"/>
    <xf numFmtId="0" fontId="3" fillId="2" borderId="0" xfId="0" applyFont="1" applyFill="1" applyAlignment="1">
      <alignment horizontal="center"/>
    </xf>
    <xf numFmtId="0" fontId="13" fillId="7" borderId="12" xfId="1" applyFont="1" applyFill="1" applyBorder="1"/>
    <xf numFmtId="0" fontId="5" fillId="7" borderId="9" xfId="0" applyFont="1" applyFill="1" applyBorder="1"/>
    <xf numFmtId="0" fontId="13" fillId="8" borderId="12" xfId="1" applyFont="1" applyFill="1" applyBorder="1"/>
    <xf numFmtId="0" fontId="5" fillId="8" borderId="9" xfId="0" applyFont="1" applyFill="1" applyBorder="1"/>
    <xf numFmtId="0" fontId="3" fillId="0" borderId="15" xfId="0" applyFont="1" applyBorder="1" applyAlignment="1">
      <alignment horizontal="center" vertical="center" wrapText="1"/>
    </xf>
    <xf numFmtId="0" fontId="3" fillId="0" borderId="15" xfId="0" applyFont="1" applyBorder="1" applyAlignment="1" applyProtection="1">
      <alignment horizontal="center"/>
      <protection locked="0"/>
    </xf>
    <xf numFmtId="0" fontId="3" fillId="5" borderId="14" xfId="0" applyFont="1" applyFill="1" applyBorder="1" applyAlignment="1">
      <alignment horizontal="center" vertical="center"/>
    </xf>
    <xf numFmtId="0" fontId="3" fillId="0" borderId="14" xfId="0" applyFont="1" applyBorder="1" applyAlignment="1">
      <alignment horizontal="center" vertical="center" wrapText="1"/>
    </xf>
    <xf numFmtId="0" fontId="3" fillId="0" borderId="14" xfId="0" applyFont="1" applyBorder="1" applyAlignment="1" applyProtection="1">
      <alignment horizontal="center"/>
      <protection locked="0"/>
    </xf>
    <xf numFmtId="0" fontId="3" fillId="0" borderId="0" xfId="0" applyFont="1" applyFill="1" applyBorder="1"/>
    <xf numFmtId="164" fontId="8" fillId="3" borderId="5" xfId="0" applyNumberFormat="1" applyFont="1" applyFill="1" applyBorder="1" applyAlignment="1">
      <alignment horizontal="center" vertical="center" wrapText="1"/>
    </xf>
    <xf numFmtId="0" fontId="8" fillId="3" borderId="16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vertical="center"/>
    </xf>
    <xf numFmtId="0" fontId="4" fillId="0" borderId="0" xfId="0" applyFont="1" applyFill="1" applyBorder="1" applyAlignment="1">
      <alignment horizontal="center" vertical="center" wrapText="1"/>
    </xf>
    <xf numFmtId="164" fontId="4" fillId="0" borderId="0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top"/>
    </xf>
    <xf numFmtId="0" fontId="0" fillId="9" borderId="0" xfId="0" applyFill="1"/>
    <xf numFmtId="0" fontId="0" fillId="4" borderId="0" xfId="0" applyFill="1"/>
    <xf numFmtId="0" fontId="0" fillId="10" borderId="0" xfId="0" applyFill="1"/>
    <xf numFmtId="0" fontId="0" fillId="11" borderId="0" xfId="0" applyFill="1"/>
    <xf numFmtId="0" fontId="0" fillId="12" borderId="0" xfId="0" applyFill="1"/>
    <xf numFmtId="0" fontId="7" fillId="0" borderId="0" xfId="0" applyFont="1" applyFill="1" applyAlignment="1">
      <alignment horizontal="center" vertical="center"/>
    </xf>
    <xf numFmtId="0" fontId="21" fillId="0" borderId="0" xfId="0" applyFont="1"/>
    <xf numFmtId="0" fontId="3" fillId="5" borderId="0" xfId="0" applyFont="1" applyFill="1" applyAlignment="1">
      <alignment vertical="center"/>
    </xf>
    <xf numFmtId="0" fontId="0" fillId="5" borderId="0" xfId="0" applyFill="1" applyAlignment="1">
      <alignment vertical="center"/>
    </xf>
    <xf numFmtId="0" fontId="0" fillId="0" borderId="0" xfId="0" applyFill="1" applyAlignment="1">
      <alignment vertical="center"/>
    </xf>
    <xf numFmtId="0" fontId="3" fillId="0" borderId="0" xfId="0" applyFont="1" applyBorder="1"/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 wrapText="1"/>
    </xf>
    <xf numFmtId="49" fontId="3" fillId="0" borderId="0" xfId="0" applyNumberFormat="1" applyFont="1" applyBorder="1" applyAlignment="1">
      <alignment horizontal="center"/>
    </xf>
    <xf numFmtId="0" fontId="3" fillId="0" borderId="0" xfId="0" applyFont="1" applyBorder="1" applyProtection="1">
      <protection locked="0"/>
    </xf>
    <xf numFmtId="0" fontId="3" fillId="0" borderId="12" xfId="0" applyFont="1" applyFill="1" applyBorder="1"/>
    <xf numFmtId="0" fontId="3" fillId="13" borderId="0" xfId="0" applyFont="1" applyFill="1" applyBorder="1" applyAlignment="1">
      <alignment horizontal="center"/>
    </xf>
    <xf numFmtId="0" fontId="3" fillId="14" borderId="0" xfId="0" applyFont="1" applyFill="1" applyBorder="1" applyAlignment="1">
      <alignment horizontal="center"/>
    </xf>
    <xf numFmtId="0" fontId="3" fillId="15" borderId="0" xfId="0" applyFont="1" applyFill="1" applyBorder="1" applyAlignment="1">
      <alignment horizontal="center"/>
    </xf>
    <xf numFmtId="0" fontId="3" fillId="9" borderId="0" xfId="0" applyFont="1" applyFill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5" fillId="0" borderId="0" xfId="0" applyFont="1" applyFill="1"/>
    <xf numFmtId="0" fontId="3" fillId="0" borderId="8" xfId="0" applyFont="1" applyBorder="1" applyAlignment="1">
      <alignment horizontal="center"/>
    </xf>
    <xf numFmtId="0" fontId="0" fillId="5" borderId="0" xfId="0" applyFill="1" applyAlignment="1">
      <alignment horizontal="center" vertical="center"/>
    </xf>
    <xf numFmtId="0" fontId="0" fillId="5" borderId="0" xfId="0" applyFill="1" applyAlignment="1"/>
  </cellXfs>
  <cellStyles count="2">
    <cellStyle name="Hipervínculo" xfId="1" builtinId="8"/>
    <cellStyle name="Normal" xfId="0" builtinId="0"/>
  </cellStyles>
  <dxfs count="4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MT"/>
        <family val="2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MT"/>
        <family val="2"/>
        <scheme val="none"/>
      </font>
      <fill>
        <patternFill patternType="none">
          <fgColor indexed="64"/>
          <bgColor auto="1"/>
        </patternFill>
      </fill>
    </dxf>
    <dxf>
      <border diagonalUp="0" diagonalDown="0">
        <left style="thick">
          <color auto="1"/>
        </left>
        <right style="thick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MT"/>
        <family val="2"/>
        <scheme val="none"/>
      </font>
      <fill>
        <patternFill patternType="none">
          <fgColor rgb="FF000000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 tint="4.9989318521683403E-2"/>
        <name val="ArialMT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MT"/>
        <family val="2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MT"/>
        <family val="2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MT"/>
        <family val="2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MT"/>
        <family val="2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MT"/>
        <family val="2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MT"/>
        <family val="2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MT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MT"/>
        <family val="2"/>
        <scheme val="none"/>
      </font>
      <fill>
        <patternFill patternType="none">
          <fgColor indexed="64"/>
          <bgColor auto="1"/>
        </patternFill>
      </fill>
    </dxf>
    <dxf>
      <border diagonalUp="0" diagonalDown="0">
        <left style="thick">
          <color auto="1"/>
        </left>
        <right style="thick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MT"/>
        <family val="2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 tint="4.9989318521683403E-2"/>
        <name val="ArialMT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/>
        <bottom/>
      </border>
    </dxf>
    <dxf>
      <font>
        <b val="0"/>
        <i val="0"/>
        <strike val="0"/>
        <color theme="0"/>
      </font>
      <numFmt numFmtId="33" formatCode="_-* #,##0_-;\-* #,##0_-;_-* &quot;-&quot;_-;_-@_-"/>
    </dxf>
    <dxf>
      <font>
        <strike val="0"/>
        <outline val="0"/>
        <shadow val="0"/>
        <u val="none"/>
        <vertAlign val="baseline"/>
        <sz val="12"/>
        <color theme="1" tint="4.9989318521683403E-2"/>
        <name val="ArialMT"/>
        <family val="2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ck">
          <color auto="1"/>
        </right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 tint="4.9989318521683403E-2"/>
        <name val="ArialMT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theme="1" tint="4.9989318521683403E-2"/>
        <name val="ArialMT"/>
        <family val="2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indexed="64"/>
        </right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 tint="4.9989318521683403E-2"/>
        <name val="ArialMT"/>
        <family val="2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ck">
          <color theme="1"/>
        </left>
        <right/>
        <top/>
        <bottom/>
        <vertical/>
        <horizontal/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 tint="4.9989318521683403E-2"/>
        <name val="ArialMT"/>
        <family val="2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4.9989318521683403E-2"/>
        <name val="ArialMT"/>
        <family val="2"/>
        <scheme val="none"/>
      </font>
      <numFmt numFmtId="164" formatCode="ddd\-dd\-mmm\-yy;@"/>
      <fill>
        <patternFill patternType="none">
          <fgColor indexed="64"/>
          <bgColor auto="1"/>
        </patternFill>
      </fill>
      <border diagonalUp="0" diagonalDown="0">
        <left style="thin">
          <color theme="0" tint="-0.24994659260841701"/>
        </left>
        <right style="thin">
          <color theme="0" tint="-0.24994659260841701"/>
        </right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 tint="4.9989318521683403E-2"/>
        <name val="ArialMT"/>
        <family val="2"/>
        <scheme val="none"/>
      </font>
      <numFmt numFmtId="164" formatCode="ddd\-dd\-mmm\-yy;@"/>
      <fill>
        <patternFill patternType="none">
          <fgColor indexed="64"/>
          <bgColor auto="1"/>
        </patternFill>
      </fill>
      <border diagonalUp="0" diagonalDown="0">
        <left style="thin">
          <color theme="0" tint="-0.24994659260841701"/>
        </left>
        <right style="thin">
          <color theme="0" tint="-0.24994659260841701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4.9989318521683403E-2"/>
        <name val="ArialMT"/>
        <family val="2"/>
        <scheme val="none"/>
      </font>
      <fill>
        <patternFill patternType="none">
          <fgColor indexed="64"/>
          <bgColor auto="1"/>
        </patternFill>
      </fill>
      <border diagonalUp="0" diagonalDown="0">
        <left/>
        <right style="thin">
          <color theme="0" tint="-0.24994659260841701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4.9989318521683403E-2"/>
        <name val="ArialMT"/>
        <family val="2"/>
        <scheme val="none"/>
      </font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  <border diagonalUp="0" diagonalDown="0">
        <left/>
        <right style="thin">
          <color theme="0" tint="-0.24994659260841701"/>
        </right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 tint="4.9989318521683403E-2"/>
        <name val="ArialMT"/>
        <family val="2"/>
        <scheme val="none"/>
      </font>
      <fill>
        <patternFill patternType="none">
          <fgColor indexed="64"/>
          <bgColor auto="1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4.9989318521683403E-2"/>
        <name val="ArialMT"/>
        <family val="2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 style="thin">
          <color theme="0" tint="-0.24994659260841701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theme="1" tint="4.9989318521683403E-2"/>
        <name val="ArialMT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>
        <left style="thick">
          <color auto="1"/>
        </left>
        <right style="thin">
          <color theme="0" tint="-0.24994659260841701"/>
        </right>
        <top/>
        <bottom/>
        <vertical/>
        <horizontal/>
      </border>
    </dxf>
    <dxf>
      <border diagonalUp="0" diagonalDown="0">
        <left/>
        <right/>
        <top/>
        <bottom/>
      </border>
    </dxf>
    <dxf>
      <font>
        <strike val="0"/>
        <outline val="0"/>
        <shadow val="0"/>
        <u val="none"/>
        <vertAlign val="baseline"/>
        <sz val="12"/>
        <color theme="1" tint="4.9989318521683403E-2"/>
        <name val="ArialMT"/>
        <family val="2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color theme="1" tint="4.9989318521683403E-2"/>
        <name val="ArialMT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/>
        <bottom/>
      </border>
    </dxf>
    <dxf>
      <fill>
        <patternFill>
          <bgColor rgb="FFFAFF96"/>
        </patternFill>
      </fill>
    </dxf>
    <dxf>
      <fill>
        <patternFill>
          <bgColor rgb="FFFFFB00"/>
        </patternFill>
      </fill>
    </dxf>
    <dxf>
      <fill>
        <patternFill>
          <bgColor rgb="FFFF9300"/>
        </patternFill>
      </fill>
    </dxf>
    <dxf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MT"/>
        <family val="2"/>
        <scheme val="none"/>
      </font>
      <numFmt numFmtId="0" formatCode="General"/>
      <fill>
        <patternFill patternType="none">
          <fgColor theme="6" tint="0.79998168889431442"/>
          <bgColor auto="1"/>
        </patternFill>
      </fill>
      <border diagonalUp="0" diagonalDown="0">
        <left/>
        <right style="thin">
          <color theme="6" tint="0.39997558519241921"/>
        </right>
        <top style="thin">
          <color theme="6" tint="0.39997558519241921"/>
        </top>
        <bottom style="thin">
          <color theme="6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MT"/>
        <family val="2"/>
        <scheme val="none"/>
      </font>
      <fill>
        <patternFill patternType="none">
          <fgColor theme="6" tint="0.79998168889431442"/>
          <bgColor auto="1"/>
        </patternFill>
      </fill>
      <border diagonalUp="0" diagonalDown="0" outline="0">
        <left/>
        <right style="thin">
          <color theme="6" tint="0.39997558519241921"/>
        </right>
        <top style="thin">
          <color theme="6" tint="0.39997558519241921"/>
        </top>
        <bottom style="thin">
          <color theme="6" tint="0.39997558519241921"/>
        </bottom>
      </border>
    </dxf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  <alignment horizontal="center" vertical="bottom" textRotation="0" wrapText="0" indent="0" justifyLastLine="0" shrinkToFit="0" readingOrder="0"/>
    </dxf>
  </dxfs>
  <tableStyles count="1" defaultTableStyle="TableStyleMedium2" defaultPivotStyle="PivotStyleLight16">
    <tableStyle name="Invisible" pivot="0" table="0" count="0" xr9:uid="{BD22B12D-A3BE-4B5B-A029-D452E916FAEA}"/>
  </tableStyles>
  <colors>
    <mruColors>
      <color rgb="FFFF0000"/>
      <color rgb="FFFF9300"/>
      <color rgb="FFFFFB00"/>
      <color rgb="FFFAFF96"/>
      <color rgb="FFFFBFB0"/>
      <color rgb="FFFF9688"/>
      <color rgb="FFFF6961"/>
      <color rgb="FFFF3600"/>
      <color rgb="FFD6D6D6"/>
      <color rgb="FFAEB4B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102107503522195E-2"/>
          <c:y val="2.4564286976426108E-2"/>
          <c:w val="0.89427748963383225"/>
          <c:h val="0.93374100146890004"/>
        </c:manualLayout>
      </c:layout>
      <c:bubbleChart>
        <c:varyColors val="0"/>
        <c:ser>
          <c:idx val="0"/>
          <c:order val="0"/>
          <c:spPr>
            <a:solidFill>
              <a:schemeClr val="accent1">
                <a:alpha val="75000"/>
              </a:schemeClr>
            </a:solidFill>
            <a:ln w="254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4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PGR!$K$28:$K$65</c:f>
              <c:numCache>
                <c:formatCode>General</c:formatCode>
                <c:ptCount val="37"/>
                <c:pt idx="0">
                  <c:v>10</c:v>
                </c:pt>
                <c:pt idx="1">
                  <c:v>2</c:v>
                </c:pt>
                <c:pt idx="2">
                  <c:v>9</c:v>
                </c:pt>
                <c:pt idx="3">
                  <c:v>8</c:v>
                </c:pt>
                <c:pt idx="4">
                  <c:v>4</c:v>
                </c:pt>
                <c:pt idx="5">
                  <c:v>5</c:v>
                </c:pt>
                <c:pt idx="6">
                  <c:v>7</c:v>
                </c:pt>
              </c:numCache>
            </c:numRef>
          </c:xVal>
          <c:yVal>
            <c:numRef>
              <c:f>PGR!$J$28:$J$65</c:f>
              <c:numCache>
                <c:formatCode>General</c:formatCode>
                <c:ptCount val="37"/>
                <c:pt idx="0">
                  <c:v>8</c:v>
                </c:pt>
                <c:pt idx="1">
                  <c:v>2</c:v>
                </c:pt>
                <c:pt idx="2">
                  <c:v>4</c:v>
                </c:pt>
                <c:pt idx="3">
                  <c:v>1</c:v>
                </c:pt>
                <c:pt idx="4">
                  <c:v>4</c:v>
                </c:pt>
                <c:pt idx="5">
                  <c:v>3</c:v>
                </c:pt>
                <c:pt idx="6">
                  <c:v>5</c:v>
                </c:pt>
              </c:numCache>
            </c:numRef>
          </c:yVal>
          <c:bubbleSize>
            <c:numRef>
              <c:f>PGR!$L$28:$L$65</c:f>
              <c:numCache>
                <c:formatCode>General</c:formatCode>
                <c:ptCount val="37"/>
                <c:pt idx="0">
                  <c:v>80</c:v>
                </c:pt>
                <c:pt idx="1">
                  <c:v>4</c:v>
                </c:pt>
                <c:pt idx="2">
                  <c:v>36</c:v>
                </c:pt>
                <c:pt idx="3">
                  <c:v>8</c:v>
                </c:pt>
                <c:pt idx="4">
                  <c:v>16</c:v>
                </c:pt>
                <c:pt idx="5">
                  <c:v>15</c:v>
                </c:pt>
                <c:pt idx="6">
                  <c:v>35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bubbleSize>
          <c:bubble3D val="1"/>
          <c:extLst>
            <c:ext xmlns:c16="http://schemas.microsoft.com/office/drawing/2014/chart" uri="{C3380CC4-5D6E-409C-BE32-E72D297353CC}">
              <c16:uniqueId val="{00000000-338B-B74B-A058-BBE831A6B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1217203407"/>
        <c:axId val="1712554671"/>
      </c:bubbleChart>
      <c:valAx>
        <c:axId val="12172034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12554671"/>
        <c:crosses val="autoZero"/>
        <c:crossBetween val="midCat"/>
      </c:valAx>
      <c:valAx>
        <c:axId val="1712554671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2000"/>
                  <a:t>Probabilidad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217203407"/>
        <c:crosses val="autoZero"/>
        <c:crossBetween val="midCat"/>
      </c:valAx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16.png"/><Relationship Id="rId7" Type="http://schemas.openxmlformats.org/officeDocument/2006/relationships/image" Target="../media/image13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6" Type="http://schemas.openxmlformats.org/officeDocument/2006/relationships/image" Target="../media/image19.png"/><Relationship Id="rId5" Type="http://schemas.openxmlformats.org/officeDocument/2006/relationships/image" Target="../media/image18.png"/><Relationship Id="rId10" Type="http://schemas.openxmlformats.org/officeDocument/2006/relationships/image" Target="../media/image22.png"/><Relationship Id="rId4" Type="http://schemas.openxmlformats.org/officeDocument/2006/relationships/image" Target="../media/image17.png"/><Relationship Id="rId9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63500</xdr:colOff>
      <xdr:row>6</xdr:row>
      <xdr:rowOff>152400</xdr:rowOff>
    </xdr:from>
    <xdr:to>
      <xdr:col>2</xdr:col>
      <xdr:colOff>342900</xdr:colOff>
      <xdr:row>8</xdr:row>
      <xdr:rowOff>21167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6700" y="330200"/>
          <a:ext cx="279400" cy="2794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17</xdr:row>
      <xdr:rowOff>101600</xdr:rowOff>
    </xdr:from>
    <xdr:to>
      <xdr:col>2</xdr:col>
      <xdr:colOff>317500</xdr:colOff>
      <xdr:row>17</xdr:row>
      <xdr:rowOff>381000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1300" y="4127500"/>
          <a:ext cx="279400" cy="279400"/>
        </a:xfrm>
        <a:prstGeom prst="rect">
          <a:avLst/>
        </a:prstGeom>
      </xdr:spPr>
    </xdr:pic>
    <xdr:clientData/>
  </xdr:twoCellAnchor>
  <xdr:twoCellAnchor editAs="oneCell">
    <xdr:from>
      <xdr:col>0</xdr:col>
      <xdr:colOff>697602</xdr:colOff>
      <xdr:row>96</xdr:row>
      <xdr:rowOff>144960</xdr:rowOff>
    </xdr:from>
    <xdr:to>
      <xdr:col>3</xdr:col>
      <xdr:colOff>658640</xdr:colOff>
      <xdr:row>121</xdr:row>
      <xdr:rowOff>143161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602" y="21085849"/>
          <a:ext cx="5383938" cy="4999180"/>
        </a:xfrm>
        <a:prstGeom prst="rect">
          <a:avLst/>
        </a:prstGeom>
      </xdr:spPr>
    </xdr:pic>
    <xdr:clientData/>
  </xdr:twoCellAnchor>
  <xdr:twoCellAnchor editAs="oneCell">
    <xdr:from>
      <xdr:col>0</xdr:col>
      <xdr:colOff>818445</xdr:colOff>
      <xdr:row>71</xdr:row>
      <xdr:rowOff>98779</xdr:rowOff>
    </xdr:from>
    <xdr:to>
      <xdr:col>4</xdr:col>
      <xdr:colOff>8386940</xdr:colOff>
      <xdr:row>91</xdr:row>
      <xdr:rowOff>84668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18445" y="16820446"/>
          <a:ext cx="17030700" cy="39878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279400</xdr:colOff>
      <xdr:row>41</xdr:row>
      <xdr:rowOff>46567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774186A4-3404-4642-90B7-BACD68A52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7300" y="12204700"/>
          <a:ext cx="279400" cy="287867"/>
        </a:xfrm>
        <a:prstGeom prst="rect">
          <a:avLst/>
        </a:prstGeom>
      </xdr:spPr>
    </xdr:pic>
    <xdr:clientData/>
  </xdr:twoCellAnchor>
  <xdr:twoCellAnchor editAs="oneCell">
    <xdr:from>
      <xdr:col>0</xdr:col>
      <xdr:colOff>497417</xdr:colOff>
      <xdr:row>51</xdr:row>
      <xdr:rowOff>14112</xdr:rowOff>
    </xdr:from>
    <xdr:to>
      <xdr:col>4</xdr:col>
      <xdr:colOff>10703498</xdr:colOff>
      <xdr:row>60</xdr:row>
      <xdr:rowOff>141223</xdr:rowOff>
    </xdr:to>
    <xdr:pic>
      <xdr:nvPicPr>
        <xdr:cNvPr id="7" name="Imagen 13">
          <a:extLst>
            <a:ext uri="{FF2B5EF4-FFF2-40B4-BE49-F238E27FC236}">
              <a16:creationId xmlns:a16="http://schemas.microsoft.com/office/drawing/2014/main" id="{6EB2988C-387A-3F49-A117-FA317503C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97417" y="11264195"/>
          <a:ext cx="19652764" cy="1955911"/>
        </a:xfrm>
        <a:prstGeom prst="rect">
          <a:avLst/>
        </a:prstGeom>
      </xdr:spPr>
    </xdr:pic>
    <xdr:clientData/>
  </xdr:twoCellAnchor>
  <xdr:twoCellAnchor editAs="oneCell">
    <xdr:from>
      <xdr:col>0</xdr:col>
      <xdr:colOff>550334</xdr:colOff>
      <xdr:row>23</xdr:row>
      <xdr:rowOff>190499</xdr:rowOff>
    </xdr:from>
    <xdr:to>
      <xdr:col>4</xdr:col>
      <xdr:colOff>9614406</xdr:colOff>
      <xdr:row>31</xdr:row>
      <xdr:rowOff>141817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DBBB22FA-8791-4F50-9BF4-30BF89994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50334" y="5630332"/>
          <a:ext cx="18510755" cy="157691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99391</xdr:colOff>
      <xdr:row>11</xdr:row>
      <xdr:rowOff>66260</xdr:rowOff>
    </xdr:from>
    <xdr:to>
      <xdr:col>13</xdr:col>
      <xdr:colOff>159026</xdr:colOff>
      <xdr:row>39</xdr:row>
      <xdr:rowOff>173906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7CC2742-7C7D-6D29-279B-C13D222FC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931913" y="2396434"/>
          <a:ext cx="5029200" cy="50551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58361</xdr:colOff>
      <xdr:row>1</xdr:row>
      <xdr:rowOff>33565</xdr:rowOff>
    </xdr:from>
    <xdr:to>
      <xdr:col>12</xdr:col>
      <xdr:colOff>454616</xdr:colOff>
      <xdr:row>14</xdr:row>
      <xdr:rowOff>102530</xdr:rowOff>
    </xdr:to>
    <xdr:pic>
      <xdr:nvPicPr>
        <xdr:cNvPr id="2" name="Imagen 3">
          <a:extLst>
            <a:ext uri="{FF2B5EF4-FFF2-40B4-BE49-F238E27FC236}">
              <a16:creationId xmlns:a16="http://schemas.microsoft.com/office/drawing/2014/main" id="{1B6027C8-971E-2248-9278-A9105AFCD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69718" y="292101"/>
          <a:ext cx="3293266" cy="3370965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2286000</xdr:colOff>
      <xdr:row>1</xdr:row>
      <xdr:rowOff>152400</xdr:rowOff>
    </xdr:from>
    <xdr:to>
      <xdr:col>5</xdr:col>
      <xdr:colOff>585142</xdr:colOff>
      <xdr:row>14</xdr:row>
      <xdr:rowOff>162400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9CB1242-61FD-4D40-963E-ADC48F3E5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3733" y="406400"/>
          <a:ext cx="3294476" cy="3312000"/>
        </a:xfrm>
        <a:prstGeom prst="rect">
          <a:avLst/>
        </a:prstGeom>
      </xdr:spPr>
    </xdr:pic>
    <xdr:clientData/>
  </xdr:twoCellAnchor>
  <xdr:twoCellAnchor editAs="oneCell">
    <xdr:from>
      <xdr:col>12</xdr:col>
      <xdr:colOff>28224</xdr:colOff>
      <xdr:row>17</xdr:row>
      <xdr:rowOff>28221</xdr:rowOff>
    </xdr:from>
    <xdr:to>
      <xdr:col>13</xdr:col>
      <xdr:colOff>49039</xdr:colOff>
      <xdr:row>24</xdr:row>
      <xdr:rowOff>126999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20F94DAF-AFFE-A849-8F43-65BAD0F54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67335" y="4346221"/>
          <a:ext cx="1714148" cy="159455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762001</xdr:colOff>
      <xdr:row>5</xdr:row>
      <xdr:rowOff>163285</xdr:rowOff>
    </xdr:from>
    <xdr:to>
      <xdr:col>11</xdr:col>
      <xdr:colOff>907142</xdr:colOff>
      <xdr:row>14</xdr:row>
      <xdr:rowOff>36286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7CF43621-6F99-8B49-BB1A-66AB88397F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1070429</xdr:colOff>
      <xdr:row>14</xdr:row>
      <xdr:rowOff>18142</xdr:rowOff>
    </xdr:from>
    <xdr:to>
      <xdr:col>8</xdr:col>
      <xdr:colOff>743858</xdr:colOff>
      <xdr:row>15</xdr:row>
      <xdr:rowOff>163285</xdr:rowOff>
    </xdr:to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583B7985-2038-1E51-17ED-80D141FBB493}"/>
            </a:ext>
          </a:extLst>
        </xdr:cNvPr>
        <xdr:cNvSpPr txBox="1"/>
      </xdr:nvSpPr>
      <xdr:spPr>
        <a:xfrm>
          <a:off x="7184572" y="10395856"/>
          <a:ext cx="1143000" cy="39914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2000"/>
            <a:t>Impacto</a:t>
          </a:r>
        </a:p>
      </xdr:txBody>
    </xdr:sp>
    <xdr:clientData/>
  </xdr:twoCellAnchor>
  <xdr:twoCellAnchor>
    <xdr:from>
      <xdr:col>3</xdr:col>
      <xdr:colOff>127000</xdr:colOff>
      <xdr:row>5</xdr:row>
      <xdr:rowOff>127000</xdr:rowOff>
    </xdr:from>
    <xdr:to>
      <xdr:col>4</xdr:col>
      <xdr:colOff>0</xdr:colOff>
      <xdr:row>7</xdr:row>
      <xdr:rowOff>18143</xdr:rowOff>
    </xdr:to>
    <xdr:sp macro="" textlink="">
      <xdr:nvSpPr>
        <xdr:cNvPr id="13" name="Rectángulo 12">
          <a:extLst>
            <a:ext uri="{FF2B5EF4-FFF2-40B4-BE49-F238E27FC236}">
              <a16:creationId xmlns:a16="http://schemas.microsoft.com/office/drawing/2014/main" id="{6F5B1215-260D-F012-E599-D2ACF0EF873D}"/>
            </a:ext>
          </a:extLst>
        </xdr:cNvPr>
        <xdr:cNvSpPr/>
      </xdr:nvSpPr>
      <xdr:spPr>
        <a:xfrm>
          <a:off x="2902857" y="1397000"/>
          <a:ext cx="453572" cy="34471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11</xdr:col>
      <xdr:colOff>254000</xdr:colOff>
      <xdr:row>13</xdr:row>
      <xdr:rowOff>453572</xdr:rowOff>
    </xdr:from>
    <xdr:to>
      <xdr:col>11</xdr:col>
      <xdr:colOff>707572</xdr:colOff>
      <xdr:row>14</xdr:row>
      <xdr:rowOff>18143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FAD481A6-5155-5E45-BE1D-D8C7DEC0F126}"/>
            </a:ext>
          </a:extLst>
        </xdr:cNvPr>
        <xdr:cNvSpPr/>
      </xdr:nvSpPr>
      <xdr:spPr>
        <a:xfrm>
          <a:off x="12246429" y="10051143"/>
          <a:ext cx="453572" cy="34471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98778</xdr:colOff>
      <xdr:row>1</xdr:row>
      <xdr:rowOff>84667</xdr:rowOff>
    </xdr:from>
    <xdr:to>
      <xdr:col>4</xdr:col>
      <xdr:colOff>3630599</xdr:colOff>
      <xdr:row>15</xdr:row>
      <xdr:rowOff>86367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8EE80C3-CCBE-B644-B9CA-0881AD5E4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73445" y="338667"/>
          <a:ext cx="3538876" cy="35577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3567532</xdr:colOff>
      <xdr:row>1</xdr:row>
      <xdr:rowOff>219363</xdr:rowOff>
    </xdr:from>
    <xdr:to>
      <xdr:col>2</xdr:col>
      <xdr:colOff>6912808</xdr:colOff>
      <xdr:row>14</xdr:row>
      <xdr:rowOff>229363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AF77D3C-D70F-2748-8E8F-A0C827100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35259" y="473363"/>
          <a:ext cx="3345276" cy="3312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817976</xdr:colOff>
      <xdr:row>18</xdr:row>
      <xdr:rowOff>111600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CF781AB-7B15-5B4A-8118-4AB9CF8C9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94476" cy="3312000"/>
        </a:xfrm>
        <a:prstGeom prst="rect">
          <a:avLst/>
        </a:prstGeom>
      </xdr:spPr>
    </xdr:pic>
    <xdr:clientData/>
  </xdr:twoCellAnchor>
  <xdr:twoCellAnchor editAs="oneCell">
    <xdr:from>
      <xdr:col>4</xdr:col>
      <xdr:colOff>188100</xdr:colOff>
      <xdr:row>0</xdr:row>
      <xdr:rowOff>124600</xdr:rowOff>
    </xdr:from>
    <xdr:to>
      <xdr:col>8</xdr:col>
      <xdr:colOff>180576</xdr:colOff>
      <xdr:row>19</xdr:row>
      <xdr:rowOff>58400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1D158DC-B3DA-7141-BD42-E9296E2A2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100" y="124600"/>
          <a:ext cx="3294476" cy="3312000"/>
        </a:xfrm>
        <a:prstGeom prst="rect">
          <a:avLst/>
        </a:prstGeom>
      </xdr:spPr>
    </xdr:pic>
    <xdr:clientData/>
  </xdr:twoCellAnchor>
  <xdr:twoCellAnchor editAs="oneCell">
    <xdr:from>
      <xdr:col>8</xdr:col>
      <xdr:colOff>350800</xdr:colOff>
      <xdr:row>0</xdr:row>
      <xdr:rowOff>25400</xdr:rowOff>
    </xdr:from>
    <xdr:to>
      <xdr:col>12</xdr:col>
      <xdr:colOff>343276</xdr:colOff>
      <xdr:row>18</xdr:row>
      <xdr:rowOff>137000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118D3C9D-506D-7047-9F2B-13F12849E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4800" y="25400"/>
          <a:ext cx="3294476" cy="3312000"/>
        </a:xfrm>
        <a:prstGeom prst="rect">
          <a:avLst/>
        </a:prstGeom>
      </xdr:spPr>
    </xdr:pic>
    <xdr:clientData/>
  </xdr:twoCellAnchor>
  <xdr:twoCellAnchor editAs="oneCell">
    <xdr:from>
      <xdr:col>12</xdr:col>
      <xdr:colOff>551600</xdr:colOff>
      <xdr:row>0</xdr:row>
      <xdr:rowOff>56300</xdr:rowOff>
    </xdr:from>
    <xdr:to>
      <xdr:col>16</xdr:col>
      <xdr:colOff>544076</xdr:colOff>
      <xdr:row>18</xdr:row>
      <xdr:rowOff>167900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B9D5866-5B42-944D-AEAE-F9760A8AFF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7600" y="56300"/>
          <a:ext cx="3294476" cy="3312000"/>
        </a:xfrm>
        <a:prstGeom prst="rect">
          <a:avLst/>
        </a:prstGeom>
      </xdr:spPr>
    </xdr:pic>
    <xdr:clientData/>
  </xdr:twoCellAnchor>
  <xdr:twoCellAnchor editAs="oneCell">
    <xdr:from>
      <xdr:col>16</xdr:col>
      <xdr:colOff>469900</xdr:colOff>
      <xdr:row>0</xdr:row>
      <xdr:rowOff>25400</xdr:rowOff>
    </xdr:from>
    <xdr:to>
      <xdr:col>20</xdr:col>
      <xdr:colOff>706776</xdr:colOff>
      <xdr:row>20</xdr:row>
      <xdr:rowOff>27100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33097D72-1E17-4648-95B2-8F097FBDD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77900" y="25400"/>
          <a:ext cx="3538876" cy="3557700"/>
        </a:xfrm>
        <a:prstGeom prst="rect">
          <a:avLst/>
        </a:prstGeom>
      </xdr:spPr>
    </xdr:pic>
    <xdr:clientData/>
  </xdr:twoCellAnchor>
  <xdr:twoCellAnchor editAs="oneCell">
    <xdr:from>
      <xdr:col>20</xdr:col>
      <xdr:colOff>242000</xdr:colOff>
      <xdr:row>29</xdr:row>
      <xdr:rowOff>13400</xdr:rowOff>
    </xdr:from>
    <xdr:to>
      <xdr:col>24</xdr:col>
      <xdr:colOff>234476</xdr:colOff>
      <xdr:row>47</xdr:row>
      <xdr:rowOff>125000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13CDC226-A37C-F046-ABC6-FD852ADDC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52000" y="5169600"/>
          <a:ext cx="3294476" cy="3312000"/>
        </a:xfrm>
        <a:prstGeom prst="rect">
          <a:avLst/>
        </a:prstGeom>
      </xdr:spPr>
    </xdr:pic>
    <xdr:clientData/>
  </xdr:twoCellAnchor>
  <xdr:twoCellAnchor editAs="oneCell">
    <xdr:from>
      <xdr:col>13</xdr:col>
      <xdr:colOff>87200</xdr:colOff>
      <xdr:row>23</xdr:row>
      <xdr:rowOff>87200</xdr:rowOff>
    </xdr:from>
    <xdr:to>
      <xdr:col>17</xdr:col>
      <xdr:colOff>79676</xdr:colOff>
      <xdr:row>42</xdr:row>
      <xdr:rowOff>21000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1561F58D-48CD-194B-B008-A8C5F0459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83800" y="4176600"/>
          <a:ext cx="3345276" cy="3312000"/>
        </a:xfrm>
        <a:prstGeom prst="rect">
          <a:avLst/>
        </a:prstGeom>
      </xdr:spPr>
    </xdr:pic>
    <xdr:clientData/>
  </xdr:twoCellAnchor>
  <xdr:twoCellAnchor editAs="oneCell">
    <xdr:from>
      <xdr:col>24</xdr:col>
      <xdr:colOff>249900</xdr:colOff>
      <xdr:row>0</xdr:row>
      <xdr:rowOff>59400</xdr:rowOff>
    </xdr:from>
    <xdr:to>
      <xdr:col>29</xdr:col>
      <xdr:colOff>622400</xdr:colOff>
      <xdr:row>19</xdr:row>
      <xdr:rowOff>26702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3EE562E0-9789-3B47-980B-2D78A94B5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61900" y="59400"/>
          <a:ext cx="4500000" cy="334550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</xdr:row>
      <xdr:rowOff>0</xdr:rowOff>
    </xdr:from>
    <xdr:to>
      <xdr:col>10</xdr:col>
      <xdr:colOff>150653</xdr:colOff>
      <xdr:row>68</xdr:row>
      <xdr:rowOff>152400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E4EDE39A-D7D1-B846-97CB-98066BDFB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2000" y="7112000"/>
          <a:ext cx="5103653" cy="5130800"/>
        </a:xfrm>
        <a:prstGeom prst="rect">
          <a:avLst/>
        </a:prstGeom>
      </xdr:spPr>
    </xdr:pic>
    <xdr:clientData/>
  </xdr:twoCellAnchor>
  <xdr:twoCellAnchor editAs="oneCell">
    <xdr:from>
      <xdr:col>36</xdr:col>
      <xdr:colOff>38100</xdr:colOff>
      <xdr:row>30</xdr:row>
      <xdr:rowOff>38100</xdr:rowOff>
    </xdr:from>
    <xdr:to>
      <xdr:col>43</xdr:col>
      <xdr:colOff>800100</xdr:colOff>
      <xdr:row>40</xdr:row>
      <xdr:rowOff>38100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5CE4EAC-FFFC-2720-6268-90FFC908E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8422600" y="5372100"/>
          <a:ext cx="2451100" cy="17780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5F7FF79C-CC67-1E4B-8284-CC6FE71F440B}" name="Tabla2" displayName="Tabla2" ref="B6:E46" totalsRowShown="0" headerRowDxfId="41" dataDxfId="40">
  <autoFilter ref="B6:E46" xr:uid="{39CFABA2-8F63-A74A-B847-D9C700BE7E3A}"/>
  <sortState xmlns:xlrd2="http://schemas.microsoft.com/office/spreadsheetml/2017/richdata2" ref="B7:E34">
    <sortCondition ref="B7:B34"/>
    <sortCondition ref="D7:D34"/>
    <sortCondition ref="E7:E34"/>
  </sortState>
  <tableColumns count="4">
    <tableColumn id="1" xr3:uid="{13DCB19E-365D-5149-975D-D1B104A9EEF9}" name="CATEGORÍA" dataDxfId="39"/>
    <tableColumn id="2" xr3:uid="{E62FFB95-291F-684F-B3F3-DCE7B30FF48A}" name="SUBCATEGORÍA" dataDxfId="38"/>
    <tableColumn id="4" xr3:uid="{098E9789-7E27-4641-AAD3-92120B130BAA}" name="GRUPO" dataDxfId="37"/>
    <tableColumn id="3" xr3:uid="{4621FBDB-6ED9-4744-BEB4-392D64DC67D1}" name="TIPO DE RIESGO" dataDxfId="36">
      <calculatedColumnFormula>CONCATENATE(B7," - ",C7," - ",D7)</calculatedColumnFormula>
    </tableColumn>
  </tableColumns>
  <tableStyleInfo name="TableStyleMedium4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8FE7E13-01B9-734E-89E1-BF2057C0D1BB}" name="Tabla1" displayName="Tabla1" ref="B27:M65" totalsRowShown="0" headerRowDxfId="31" dataDxfId="30" tableBorderDxfId="29">
  <tableColumns count="12">
    <tableColumn id="17" xr3:uid="{58D64E62-AC66-EF4A-9B07-B0C331FDEAA3}" name="CATEGORÍA" dataDxfId="28">
      <calculatedColumnFormula array="1">_xlfn.XLOOKUP(Tabla1[[#This Row],[TIPO DE RIESGO]],Tabla2[[#All],[TIPO DE RIESGO]],Tabla2[[#All],[CATEGORÍA]],"")</calculatedColumnFormula>
    </tableColumn>
    <tableColumn id="20" xr3:uid="{5095BBAA-6283-A94C-90A5-C2F9D00AD431}" name="TIPO DE RIESGO" dataDxfId="27"/>
    <tableColumn id="1" xr3:uid="{1393863E-EE57-DF40-9EED-874E305177F8}" name="RIESGO IDENTIFICADO" dataDxfId="26"/>
    <tableColumn id="9" xr3:uid="{BE96F3F4-300E-CE45-8DF8-518EBC77D2A8}" name="¿SE MANTIENE?" dataDxfId="25"/>
    <tableColumn id="21" xr3:uid="{548602B9-AAA2-0645-997E-53A96572069E}" name="AFECTA A" dataDxfId="24"/>
    <tableColumn id="2" xr3:uid="{0AD8EBA6-5DC6-A048-9DC5-DBA9B637820D}" name="FECHA DE IDENTIFICACIÓN DEL RIESGO" dataDxfId="23"/>
    <tableColumn id="10" xr3:uid="{2B6EC67F-6340-0649-93DC-B7A49D6C0242}" name="FECHA DE REVISIÓN" dataDxfId="22"/>
    <tableColumn id="3" xr3:uid="{F97E1F33-6D83-F34F-8B14-9E4C0462B702}" name="CONTROLES ACTUALES EN EL SISTEMA" dataDxfId="21"/>
    <tableColumn id="4" xr3:uid="{1B00286D-9C7E-534C-85D1-F4A0E7FD2F33}" name="PROBABILIDAD (P)_x000a_Puntuación 1 - 10" dataDxfId="20"/>
    <tableColumn id="5" xr3:uid="{922DBEB3-EFB8-0C4B-8FB2-E038D597430B}" name="IMPACTO (I)_x000a_Puntuación 1 - 10" dataDxfId="19"/>
    <tableColumn id="6" xr3:uid="{059E5789-3A40-F24C-B832-46431304DDE8}" name="VALORACIÓN DEL RIESGO_x000a_R = I * P (Alto, Medio, Bajo)" dataDxfId="18">
      <calculatedColumnFormula>IF(AND(Tabla1[[#This Row],[PROBABILIDAD (P)
Puntuación 1 - 10]]&lt;&gt;"",Tabla1[[#This Row],[IMPACTO (I)
Puntuación 1 - 10]]&lt;&gt;"",Tabla1[[#This Row],[¿SE MANTIENE?]]="SI"),Tabla1[[#This Row],[PROBABILIDAD (P)
Puntuación 1 - 10]]*Tabla1[[#This Row],[IMPACTO (I)
Puntuación 1 - 10]],"")</calculatedColumnFormula>
    </tableColumn>
    <tableColumn id="7" xr3:uid="{60CBCC32-DA6F-D24D-B5BD-0BF16519B396}" name="RESPUESTA AL RIESGO_x000a_Aceptar, Controlar, Transferir, Evitar" dataDxfId="17"/>
  </tableColumns>
  <tableStyleInfo name="TableStyleMedium4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E313B583-527E-E44B-BE5C-D7EECFE97A77}" name="Tabla3" displayName="Tabla3" ref="B26:I36" totalsRowShown="0" headerRowDxfId="15" dataDxfId="14" tableBorderDxfId="13">
  <autoFilter ref="B26:I36" xr:uid="{25C155A8-4C81-F14F-87E1-75CB8D2D154A}"/>
  <tableColumns count="8">
    <tableColumn id="1" xr3:uid="{62AF978F-EC9D-7744-9FBB-602D41CD1BF8}" name="RIESGO IDENTIFICADO" dataDxfId="12"/>
    <tableColumn id="7" xr3:uid="{9A1D385B-B775-1341-A463-DEB902C62033}" name="RESPUESTA AL RIESGO" dataDxfId="11">
      <calculatedColumnFormula>IF(_xlfn.XLOOKUP(Tabla3[[#This Row],[RIESGO IDENTIFICADO]],Tabla1[RIESGO IDENTIFICADO],Tabla1[RESPUESTA AL RIESGO
Aceptar, Controlar, Transferir, Evitar],"")=0,"",_xlfn.XLOOKUP(Tabla3[[#This Row],[RIESGO IDENTIFICADO]],Tabla1[RIESGO IDENTIFICADO],Tabla1[RESPUESTA AL RIESGO
Aceptar, Controlar, Transferir, Evitar],""))</calculatedColumnFormula>
    </tableColumn>
    <tableColumn id="2" xr3:uid="{A2F25D92-4CE3-204C-A304-163BDD0FF784}" name="ACCIONES REQUERIDAS" dataDxfId="10"/>
    <tableColumn id="8" xr3:uid="{0EF8CC09-1392-0743-99A0-57D6FEF381DD}" name="CONTROLES" dataDxfId="9"/>
    <tableColumn id="9" xr3:uid="{3149DFB5-BF78-2140-AA7C-D493DF3FEFDA}" name="PROCESO" dataDxfId="8"/>
    <tableColumn id="3" xr3:uid="{77010F29-80CB-EE49-BB8C-20AA712DAECF}" name="RESPONSABLES_x000a_Personas" dataDxfId="7"/>
    <tableColumn id="4" xr3:uid="{0451BA0D-C9E9-F240-AE1A-28126B7846D8}" name="RECURSOS NECESARIOS" dataDxfId="6"/>
    <tableColumn id="5" xr3:uid="{7D4B2168-D287-4B48-88E3-5E6FC88732BB}" name="FECHA LIMITE" dataDxfId="5"/>
  </tableColumns>
  <tableStyleInfo name="TableStyleMedium1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EEC2BA6B-5AF2-6D43-A8BB-C86F69E77F2D}" name="Tabla35" displayName="Tabla35" ref="B25:C34" totalsRowShown="0" headerRowDxfId="4" dataDxfId="3" tableBorderDxfId="2">
  <autoFilter ref="B25:C34" xr:uid="{25C155A8-4C81-F14F-87E1-75CB8D2D154A}"/>
  <tableColumns count="2">
    <tableColumn id="1" xr3:uid="{2F7E9DA1-0EF2-A447-8B4D-02A8DF7340A4}" name="RIESGO IDENTIFICADO" dataDxfId="1"/>
    <tableColumn id="6" xr3:uid="{2AAB8AD7-34E2-7B45-9B66-D4317A41DDBB}" name="PLAN DE CONTINGENCIA_x000a_¿Que se debe hacer si el riesgo ocurre?" dataDxfId="0"/>
  </tableColumns>
  <tableStyleInfo name="TableStyleMedium1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B06D3-F204-F747-A6EF-A24B8131C0F5}">
  <dimension ref="A3:E99"/>
  <sheetViews>
    <sheetView showGridLines="0" topLeftCell="A95" zoomScale="90" zoomScaleNormal="90" workbookViewId="0">
      <selection activeCell="B151" sqref="B151"/>
    </sheetView>
  </sheetViews>
  <sheetFormatPr baseColWidth="10" defaultColWidth="10.83203125" defaultRowHeight="16"/>
  <cols>
    <col min="1" max="1" width="10.6640625" style="68" customWidth="1"/>
    <col min="2" max="2" width="55.6640625" style="27" bestFit="1" customWidth="1"/>
    <col min="3" max="3" width="4.6640625" style="27" customWidth="1"/>
    <col min="4" max="4" width="52.83203125" style="28" customWidth="1"/>
    <col min="5" max="5" width="140.83203125" style="29" bestFit="1" customWidth="1"/>
    <col min="6" max="7" width="37.33203125" style="27" customWidth="1"/>
    <col min="8" max="16384" width="10.83203125" style="27"/>
  </cols>
  <sheetData>
    <row r="3" spans="1:5" ht="20">
      <c r="B3" s="25" t="s">
        <v>0</v>
      </c>
      <c r="E3" s="29" t="s">
        <v>1</v>
      </c>
    </row>
    <row r="6" spans="1:5">
      <c r="B6" s="26" t="s">
        <v>143</v>
      </c>
    </row>
    <row r="8" spans="1:5" ht="17">
      <c r="A8" s="69"/>
      <c r="B8" s="31" t="s">
        <v>2</v>
      </c>
      <c r="D8" s="30" t="s">
        <v>3</v>
      </c>
      <c r="E8" s="29" t="s">
        <v>4</v>
      </c>
    </row>
    <row r="9" spans="1:5" ht="17">
      <c r="A9" s="69"/>
      <c r="B9" s="32" t="s">
        <v>6</v>
      </c>
      <c r="D9" s="33" t="s">
        <v>7</v>
      </c>
      <c r="E9" s="29" t="s">
        <v>8</v>
      </c>
    </row>
    <row r="10" spans="1:5" ht="17">
      <c r="A10" s="69"/>
      <c r="B10" s="32" t="s">
        <v>9</v>
      </c>
      <c r="C10" s="34"/>
      <c r="D10" s="33" t="s">
        <v>10</v>
      </c>
      <c r="E10" s="29" t="s">
        <v>11</v>
      </c>
    </row>
    <row r="11" spans="1:5" ht="17">
      <c r="A11" s="69"/>
      <c r="B11" s="32" t="s">
        <v>12</v>
      </c>
      <c r="D11" s="33" t="s">
        <v>13</v>
      </c>
      <c r="E11" s="29" t="s">
        <v>135</v>
      </c>
    </row>
    <row r="12" spans="1:5" ht="17">
      <c r="A12" s="69"/>
      <c r="B12" s="32" t="s">
        <v>14</v>
      </c>
      <c r="D12" s="33" t="s">
        <v>15</v>
      </c>
      <c r="E12" s="29" t="s">
        <v>136</v>
      </c>
    </row>
    <row r="13" spans="1:5" ht="17">
      <c r="A13" s="70"/>
      <c r="B13" s="66" t="s">
        <v>16</v>
      </c>
      <c r="D13" s="33" t="s">
        <v>17</v>
      </c>
      <c r="E13" s="29" t="s">
        <v>137</v>
      </c>
    </row>
    <row r="14" spans="1:5" ht="17">
      <c r="A14" s="70"/>
      <c r="B14" s="66" t="s">
        <v>18</v>
      </c>
      <c r="D14" s="33" t="s">
        <v>17</v>
      </c>
      <c r="E14" s="29" t="s">
        <v>138</v>
      </c>
    </row>
    <row r="15" spans="1:5" ht="17">
      <c r="A15" s="69"/>
      <c r="B15" s="32" t="s">
        <v>19</v>
      </c>
      <c r="D15" s="33" t="s">
        <v>13</v>
      </c>
      <c r="E15" s="29" t="s">
        <v>20</v>
      </c>
    </row>
    <row r="16" spans="1:5" ht="34">
      <c r="A16" s="69"/>
      <c r="B16" s="32" t="s">
        <v>133</v>
      </c>
      <c r="D16" s="33" t="s">
        <v>21</v>
      </c>
      <c r="E16" s="29" t="s">
        <v>141</v>
      </c>
    </row>
    <row r="17" spans="1:5" ht="34">
      <c r="A17" s="69"/>
      <c r="B17" s="32" t="s">
        <v>134</v>
      </c>
      <c r="D17" s="33" t="s">
        <v>21</v>
      </c>
      <c r="E17" s="29" t="s">
        <v>142</v>
      </c>
    </row>
    <row r="18" spans="1:5" ht="34">
      <c r="A18" s="69"/>
      <c r="B18" s="32" t="s">
        <v>22</v>
      </c>
      <c r="D18" s="30" t="s">
        <v>3</v>
      </c>
      <c r="E18" s="29" t="s">
        <v>23</v>
      </c>
    </row>
    <row r="19" spans="1:5" ht="34">
      <c r="A19" s="69"/>
      <c r="B19" s="32" t="s">
        <v>139</v>
      </c>
      <c r="D19" s="35" t="s">
        <v>140</v>
      </c>
      <c r="E19" s="29" t="s">
        <v>25</v>
      </c>
    </row>
    <row r="22" spans="1:5" ht="20">
      <c r="B22" s="43" t="s">
        <v>144</v>
      </c>
    </row>
    <row r="37" spans="2:5">
      <c r="B37" s="33"/>
    </row>
    <row r="38" spans="2:5">
      <c r="B38" s="26" t="s">
        <v>26</v>
      </c>
    </row>
    <row r="40" spans="2:5" ht="18" thickBot="1">
      <c r="B40" s="36" t="s">
        <v>9</v>
      </c>
      <c r="D40" s="33" t="s">
        <v>27</v>
      </c>
      <c r="E40" s="29" t="s">
        <v>28</v>
      </c>
    </row>
    <row r="41" spans="2:5" ht="19" thickTop="1" thickBot="1">
      <c r="B41" s="36" t="s">
        <v>29</v>
      </c>
      <c r="D41" s="30" t="s">
        <v>3</v>
      </c>
      <c r="E41" s="29" t="s">
        <v>30</v>
      </c>
    </row>
    <row r="42" spans="2:5" ht="19" thickTop="1" thickBot="1">
      <c r="B42" s="36" t="s">
        <v>31</v>
      </c>
      <c r="C42" s="34"/>
      <c r="D42" s="33" t="s">
        <v>10</v>
      </c>
      <c r="E42" s="29" t="s">
        <v>32</v>
      </c>
    </row>
    <row r="43" spans="2:5" ht="19" thickTop="1" thickBot="1">
      <c r="B43" s="36" t="s">
        <v>33</v>
      </c>
      <c r="C43" s="34"/>
      <c r="D43" s="33" t="s">
        <v>10</v>
      </c>
      <c r="E43" s="29" t="s">
        <v>34</v>
      </c>
    </row>
    <row r="44" spans="2:5" ht="19" thickTop="1" thickBot="1">
      <c r="B44" s="36" t="s">
        <v>35</v>
      </c>
      <c r="C44" s="34"/>
      <c r="D44" s="33" t="s">
        <v>10</v>
      </c>
      <c r="E44" s="29" t="s">
        <v>36</v>
      </c>
    </row>
    <row r="45" spans="2:5" ht="36" thickTop="1" thickBot="1">
      <c r="B45" s="36" t="s">
        <v>37</v>
      </c>
      <c r="C45" s="34"/>
      <c r="D45" s="33" t="s">
        <v>10</v>
      </c>
      <c r="E45" s="29" t="s">
        <v>38</v>
      </c>
    </row>
    <row r="46" spans="2:5" ht="19" thickTop="1" thickBot="1">
      <c r="B46" s="36" t="s">
        <v>39</v>
      </c>
      <c r="C46" s="34"/>
      <c r="D46" s="33" t="s">
        <v>10</v>
      </c>
      <c r="E46" s="29" t="s">
        <v>40</v>
      </c>
    </row>
    <row r="47" spans="2:5" ht="19" thickTop="1" thickBot="1">
      <c r="B47" s="36" t="s">
        <v>41</v>
      </c>
      <c r="D47" s="33" t="s">
        <v>17</v>
      </c>
      <c r="E47" s="29" t="s">
        <v>42</v>
      </c>
    </row>
    <row r="48" spans="2:5" ht="17" thickTop="1">
      <c r="B48" s="37"/>
    </row>
    <row r="49" spans="2:2">
      <c r="B49" s="37"/>
    </row>
    <row r="50" spans="2:2">
      <c r="B50" s="26" t="s">
        <v>43</v>
      </c>
    </row>
    <row r="64" spans="2:2">
      <c r="B64" s="26" t="s">
        <v>44</v>
      </c>
    </row>
    <row r="66" spans="2:5" ht="18" thickBot="1">
      <c r="B66" s="38" t="s">
        <v>9</v>
      </c>
      <c r="D66" s="33" t="s">
        <v>27</v>
      </c>
      <c r="E66" s="29" t="s">
        <v>45</v>
      </c>
    </row>
    <row r="67" spans="2:5" ht="36" thickTop="1" thickBot="1">
      <c r="B67" s="67" t="s">
        <v>46</v>
      </c>
      <c r="C67" s="34"/>
      <c r="D67" s="33" t="s">
        <v>10</v>
      </c>
      <c r="E67" s="29" t="s">
        <v>47</v>
      </c>
    </row>
    <row r="68" spans="2:5" ht="17" thickTop="1"/>
    <row r="70" spans="2:5">
      <c r="B70" s="39" t="s">
        <v>48</v>
      </c>
    </row>
    <row r="96" spans="2:2">
      <c r="B96" s="40" t="s">
        <v>49</v>
      </c>
    </row>
    <row r="99" spans="5:5">
      <c r="E99" s="29" t="s">
        <v>50</v>
      </c>
    </row>
  </sheetData>
  <hyperlinks>
    <hyperlink ref="B6" location="HGR!A1" display="CAMPOS DE PESTAÑA &quot;HGR&quot;" xr:uid="{923E5341-2344-DE4C-80AA-8CC5E1C3A79D}"/>
    <hyperlink ref="B22" location="HGR!A1" display="Ejemplo del uso de HGR " xr:uid="{14F97459-AB75-364C-B483-62DF34CB2334}"/>
    <hyperlink ref="B38" location="RESPUESTA!A1" display="CAMPOS DE PESTAÑA &quot;RESPUESTA&quot;" xr:uid="{CA56069D-22EB-5644-BF56-2D2CAC831988}"/>
    <hyperlink ref="B50" location="RESPUESTA!A1" display="Ejemplo del uso de RESPUESTA" xr:uid="{EB78D55A-6D2B-D944-A9C4-D78B64EB3D95}"/>
    <hyperlink ref="B64" location="CONTINGENCIA!A1" display="CAMPOS DE PESTAÑA &quot;CONTINGENCIA&quot;" xr:uid="{9B54EB8A-34B4-B146-9AB2-637C54725714}"/>
    <hyperlink ref="B96" location="'Mapa de calor'!A1" display="Mapa de calor" xr:uid="{0F363228-6C89-F04C-916A-874B1AECF639}"/>
    <hyperlink ref="B3" location="'Categorías de riesgo'!A1" display="Categorías de riesgo" xr:uid="{C3330E5C-2BEF-3045-AE45-4B222AFB3DEB}"/>
  </hyperlinks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F3B18-29DC-124A-A417-7A71C882DE43}">
  <dimension ref="B1:E46"/>
  <sheetViews>
    <sheetView showGridLines="0" zoomScale="115" zoomScaleNormal="100" workbookViewId="0">
      <selection activeCell="P45" sqref="P45"/>
    </sheetView>
  </sheetViews>
  <sheetFormatPr baseColWidth="10" defaultColWidth="10.83203125" defaultRowHeight="14"/>
  <cols>
    <col min="1" max="1" width="5.6640625" customWidth="1"/>
    <col min="2" max="2" width="17.33203125" bestFit="1" customWidth="1"/>
    <col min="3" max="3" width="21" bestFit="1" customWidth="1"/>
    <col min="4" max="4" width="37.33203125" bestFit="1" customWidth="1"/>
    <col min="5" max="5" width="65.1640625" bestFit="1" customWidth="1"/>
  </cols>
  <sheetData>
    <row r="1" spans="2:5" ht="20">
      <c r="B1" s="41" t="s">
        <v>51</v>
      </c>
    </row>
    <row r="2" spans="2:5" ht="20">
      <c r="B2" s="41"/>
    </row>
    <row r="3" spans="2:5" ht="20">
      <c r="B3" s="41"/>
    </row>
    <row r="4" spans="2:5" ht="20">
      <c r="B4" s="41"/>
    </row>
    <row r="5" spans="2:5" ht="20">
      <c r="B5" s="41"/>
    </row>
    <row r="6" spans="2:5" s="14" customFormat="1">
      <c r="B6" s="14" t="s">
        <v>2</v>
      </c>
      <c r="C6" s="14" t="s">
        <v>52</v>
      </c>
      <c r="D6" s="15" t="s">
        <v>5</v>
      </c>
      <c r="E6" s="15" t="s">
        <v>6</v>
      </c>
    </row>
    <row r="7" spans="2:5">
      <c r="B7" t="s">
        <v>53</v>
      </c>
      <c r="C7" t="s">
        <v>54</v>
      </c>
      <c r="D7" s="16" t="s">
        <v>55</v>
      </c>
      <c r="E7" s="16" t="str">
        <f t="shared" ref="E7:E35" si="0">CONCATENATE(B7," - ",C7," - ",D7)</f>
        <v xml:space="preserve">ESTRATÉGICOS - EXTERNO - De la industria </v>
      </c>
    </row>
    <row r="8" spans="2:5">
      <c r="B8" t="s">
        <v>53</v>
      </c>
      <c r="C8" t="s">
        <v>54</v>
      </c>
      <c r="D8" s="16" t="s">
        <v>56</v>
      </c>
      <c r="E8" s="16" t="str">
        <f t="shared" si="0"/>
        <v xml:space="preserve">ESTRATÉGICOS - EXTERNO - Económico </v>
      </c>
    </row>
    <row r="9" spans="2:5">
      <c r="B9" t="s">
        <v>53</v>
      </c>
      <c r="C9" t="s">
        <v>54</v>
      </c>
      <c r="D9" s="16" t="s">
        <v>57</v>
      </c>
      <c r="E9" s="16" t="str">
        <f t="shared" si="0"/>
        <v xml:space="preserve">ESTRATÉGICOS - EXTERNO - De competencia </v>
      </c>
    </row>
    <row r="10" spans="2:5">
      <c r="B10" t="s">
        <v>53</v>
      </c>
      <c r="C10" t="s">
        <v>54</v>
      </c>
      <c r="D10" s="16" t="s">
        <v>58</v>
      </c>
      <c r="E10" s="16" t="str">
        <f t="shared" si="0"/>
        <v xml:space="preserve">ESTRATÉGICOS - EXTERNO - De cambios legales y/o regulatorios </v>
      </c>
    </row>
    <row r="11" spans="2:5">
      <c r="B11" t="s">
        <v>53</v>
      </c>
      <c r="C11" t="s">
        <v>54</v>
      </c>
      <c r="D11" s="16" t="s">
        <v>59</v>
      </c>
      <c r="E11" s="16" t="str">
        <f t="shared" si="0"/>
        <v xml:space="preserve">ESTRATÉGICOS - EXTERNO - De deseos y necesidades del consumidor </v>
      </c>
    </row>
    <row r="12" spans="2:5">
      <c r="B12" t="s">
        <v>53</v>
      </c>
      <c r="C12" t="s">
        <v>60</v>
      </c>
      <c r="D12" s="16" t="s">
        <v>61</v>
      </c>
      <c r="E12" s="16" t="str">
        <f t="shared" si="0"/>
        <v xml:space="preserve">ESTRATÉGICOS - INTERNO - De riesgos reputacionales </v>
      </c>
    </row>
    <row r="13" spans="2:5">
      <c r="B13" t="s">
        <v>53</v>
      </c>
      <c r="C13" t="s">
        <v>60</v>
      </c>
      <c r="D13" s="16" t="s">
        <v>62</v>
      </c>
      <c r="E13" s="16" t="str">
        <f t="shared" si="0"/>
        <v xml:space="preserve">ESTRATÉGICOS - INTERNO - De enfoque estratégico </v>
      </c>
    </row>
    <row r="14" spans="2:5">
      <c r="B14" t="s">
        <v>53</v>
      </c>
      <c r="C14" t="s">
        <v>60</v>
      </c>
      <c r="D14" s="16" t="s">
        <v>63</v>
      </c>
      <c r="E14" s="16" t="str">
        <f t="shared" si="0"/>
        <v xml:space="preserve">ESTRATÉGICOS - INTERNO - De soporte de casa matriz </v>
      </c>
    </row>
    <row r="15" spans="2:5">
      <c r="B15" t="s">
        <v>53</v>
      </c>
      <c r="C15" t="s">
        <v>60</v>
      </c>
      <c r="D15" s="16" t="s">
        <v>64</v>
      </c>
      <c r="E15" s="16" t="str">
        <f t="shared" si="0"/>
        <v>ESTRATÉGICOS - INTERNO - De protección de marcas y/o patentes</v>
      </c>
    </row>
    <row r="16" spans="2:5">
      <c r="B16" t="s">
        <v>65</v>
      </c>
      <c r="C16" t="s">
        <v>66</v>
      </c>
      <c r="D16" s="16" t="s">
        <v>67</v>
      </c>
      <c r="E16" s="16" t="str">
        <f t="shared" si="0"/>
        <v>OPERACIONALES - PROCESOS - de supplay-chain</v>
      </c>
    </row>
    <row r="17" spans="2:5">
      <c r="B17" t="s">
        <v>65</v>
      </c>
      <c r="C17" t="s">
        <v>66</v>
      </c>
      <c r="D17" s="16" t="s">
        <v>68</v>
      </c>
      <c r="E17" s="16" t="str">
        <f t="shared" si="0"/>
        <v>OPERACIONALES - PROCESOS - Satisfacción  del consumidor</v>
      </c>
    </row>
    <row r="18" spans="2:5">
      <c r="B18" t="s">
        <v>65</v>
      </c>
      <c r="C18" t="s">
        <v>66</v>
      </c>
      <c r="D18" s="16" t="s">
        <v>69</v>
      </c>
      <c r="E18" s="16" t="str">
        <f t="shared" si="0"/>
        <v>OPERACIONALES - PROCESOS - De ejecución</v>
      </c>
    </row>
    <row r="19" spans="2:5">
      <c r="B19" t="s">
        <v>65</v>
      </c>
      <c r="C19" t="s">
        <v>70</v>
      </c>
      <c r="D19" s="16" t="s">
        <v>71</v>
      </c>
      <c r="E19" s="16" t="str">
        <f t="shared" si="0"/>
        <v>OPERACIONALES - CUMPLIMIENTO - De ambiente</v>
      </c>
    </row>
    <row r="20" spans="2:5">
      <c r="B20" t="s">
        <v>65</v>
      </c>
      <c r="C20" t="s">
        <v>70</v>
      </c>
      <c r="D20" s="16" t="s">
        <v>72</v>
      </c>
      <c r="E20" s="16" t="str">
        <f t="shared" si="0"/>
        <v>OPERACIONALES - CUMPLIMIENTO - De regulación</v>
      </c>
    </row>
    <row r="21" spans="2:5">
      <c r="B21" t="s">
        <v>65</v>
      </c>
      <c r="C21" t="s">
        <v>70</v>
      </c>
      <c r="D21" s="16" t="s">
        <v>73</v>
      </c>
      <c r="E21" s="16" t="str">
        <f t="shared" si="0"/>
        <v>OPERACIONALES - CUMPLIMIENTO - De políticas y procedimientos</v>
      </c>
    </row>
    <row r="22" spans="2:5">
      <c r="B22" t="s">
        <v>65</v>
      </c>
      <c r="C22" t="s">
        <v>70</v>
      </c>
      <c r="D22" s="16" t="s">
        <v>74</v>
      </c>
      <c r="E22" s="16" t="str">
        <f t="shared" si="0"/>
        <v>OPERACIONALES - CUMPLIMIENTO - De litigios</v>
      </c>
    </row>
    <row r="23" spans="2:5">
      <c r="B23" t="s">
        <v>65</v>
      </c>
      <c r="C23" t="s">
        <v>75</v>
      </c>
      <c r="D23" s="16" t="s">
        <v>76</v>
      </c>
      <c r="E23" s="16" t="str">
        <f t="shared" si="0"/>
        <v>OPERACIONALES - HUMANOS - De recursos humanos</v>
      </c>
    </row>
    <row r="24" spans="2:5">
      <c r="B24" t="s">
        <v>65</v>
      </c>
      <c r="C24" t="s">
        <v>75</v>
      </c>
      <c r="D24" s="16" t="s">
        <v>77</v>
      </c>
      <c r="E24" s="16" t="str">
        <f t="shared" si="0"/>
        <v>OPERACIONALES - HUMANOS - De rotación de personal</v>
      </c>
    </row>
    <row r="25" spans="2:5">
      <c r="B25" t="s">
        <v>65</v>
      </c>
      <c r="C25" t="s">
        <v>75</v>
      </c>
      <c r="D25" s="16" t="s">
        <v>78</v>
      </c>
      <c r="E25" s="16" t="str">
        <f t="shared" si="0"/>
        <v>OPERACIONALES - HUMANOS - De insentivos y dedsempeño</v>
      </c>
    </row>
    <row r="26" spans="2:5">
      <c r="B26" t="s">
        <v>65</v>
      </c>
      <c r="C26" t="s">
        <v>75</v>
      </c>
      <c r="D26" s="16" t="s">
        <v>79</v>
      </c>
      <c r="E26" s="16" t="str">
        <f t="shared" si="0"/>
        <v>OPERACIONALES - HUMANOS - De entrenamiento</v>
      </c>
    </row>
    <row r="27" spans="2:5">
      <c r="B27" t="s">
        <v>80</v>
      </c>
      <c r="C27" t="s">
        <v>81</v>
      </c>
      <c r="D27" s="16" t="s">
        <v>82</v>
      </c>
      <c r="E27" s="16" t="str">
        <f t="shared" si="0"/>
        <v>FINANCIEROS - TESORERÍA - De la tasa de interés</v>
      </c>
    </row>
    <row r="28" spans="2:5">
      <c r="B28" t="s">
        <v>80</v>
      </c>
      <c r="C28" t="s">
        <v>81</v>
      </c>
      <c r="D28" s="16" t="s">
        <v>83</v>
      </c>
      <c r="E28" s="16" t="str">
        <f t="shared" si="0"/>
        <v>FINANCIEROS - TESORERÍA - De cambio de moneda</v>
      </c>
    </row>
    <row r="29" spans="2:5">
      <c r="B29" t="s">
        <v>80</v>
      </c>
      <c r="C29" t="s">
        <v>81</v>
      </c>
      <c r="D29" s="16" t="s">
        <v>84</v>
      </c>
      <c r="E29" s="16" t="str">
        <f t="shared" si="0"/>
        <v>FINANCIEROS - TESORERÍA - De disponibilidad de capital</v>
      </c>
    </row>
    <row r="30" spans="2:5">
      <c r="B30" t="s">
        <v>80</v>
      </c>
      <c r="C30" t="s">
        <v>81</v>
      </c>
      <c r="D30" s="16" t="s">
        <v>85</v>
      </c>
      <c r="E30" s="16" t="str">
        <f t="shared" si="0"/>
        <v>FINANCIEROS - TESORERÍA - De capacidad</v>
      </c>
    </row>
    <row r="31" spans="2:5">
      <c r="B31" t="s">
        <v>80</v>
      </c>
      <c r="C31" t="s">
        <v>81</v>
      </c>
      <c r="D31" s="16" t="s">
        <v>86</v>
      </c>
      <c r="E31" s="16" t="str">
        <f t="shared" si="0"/>
        <v>FINANCIEROS - TESORERÍA - De coletaridad</v>
      </c>
    </row>
    <row r="32" spans="2:5">
      <c r="B32" t="s">
        <v>80</v>
      </c>
      <c r="C32" t="s">
        <v>81</v>
      </c>
      <c r="D32" s="16" t="s">
        <v>87</v>
      </c>
      <c r="E32" s="16" t="str">
        <f t="shared" si="0"/>
        <v>FINANCIEROS - TESORERÍA - De concentración de capital</v>
      </c>
    </row>
    <row r="33" spans="2:5">
      <c r="B33" t="s">
        <v>80</v>
      </c>
      <c r="C33" t="s">
        <v>81</v>
      </c>
      <c r="D33" s="16" t="s">
        <v>88</v>
      </c>
      <c r="E33" s="16" t="str">
        <f t="shared" si="0"/>
        <v>FINANCIEROS - TESORERÍA - De defecto</v>
      </c>
    </row>
    <row r="34" spans="2:5">
      <c r="B34" t="s">
        <v>80</v>
      </c>
      <c r="C34" t="s">
        <v>81</v>
      </c>
      <c r="D34" s="16" t="s">
        <v>89</v>
      </c>
      <c r="E34" s="16" t="str">
        <f t="shared" si="0"/>
        <v>FINANCIEROS - TESORERÍA - De liquidación</v>
      </c>
    </row>
    <row r="35" spans="2:5">
      <c r="B35" t="s">
        <v>90</v>
      </c>
      <c r="C35" t="s">
        <v>80</v>
      </c>
      <c r="D35" s="17" t="s">
        <v>91</v>
      </c>
      <c r="E35" s="17" t="str">
        <f t="shared" si="0"/>
        <v>INFORMACIÓN - FINANCIEROS - De estándares contables</v>
      </c>
    </row>
    <row r="36" spans="2:5">
      <c r="B36" t="s">
        <v>90</v>
      </c>
      <c r="C36" t="s">
        <v>80</v>
      </c>
      <c r="D36" s="17" t="s">
        <v>92</v>
      </c>
      <c r="E36" s="17" t="str">
        <f t="shared" ref="E36:E46" si="1">CONCATENATE(B36," - ",C36," - ",D36)</f>
        <v>INFORMACIÓN - FINANCIEROS - De presupuesto</v>
      </c>
    </row>
    <row r="37" spans="2:5">
      <c r="B37" t="s">
        <v>90</v>
      </c>
      <c r="C37" t="s">
        <v>80</v>
      </c>
      <c r="D37" s="17" t="s">
        <v>93</v>
      </c>
      <c r="E37" s="17" t="str">
        <f t="shared" si="1"/>
        <v>INFORMACIÓN - FINANCIEROS - De reportes financieros</v>
      </c>
    </row>
    <row r="38" spans="2:5">
      <c r="B38" t="s">
        <v>90</v>
      </c>
      <c r="C38" t="s">
        <v>80</v>
      </c>
      <c r="D38" s="17" t="s">
        <v>94</v>
      </c>
      <c r="E38" s="17" t="str">
        <f t="shared" si="1"/>
        <v>INFORMACIÓN - FINANCIEROS - De impuestos</v>
      </c>
    </row>
    <row r="39" spans="2:5">
      <c r="B39" t="s">
        <v>90</v>
      </c>
      <c r="C39" t="s">
        <v>80</v>
      </c>
      <c r="D39" s="17" t="s">
        <v>95</v>
      </c>
      <c r="E39" s="17" t="str">
        <f t="shared" si="1"/>
        <v>INFORMACIÓN - FINANCIEROS - de reportes regulatorios</v>
      </c>
    </row>
    <row r="40" spans="2:5">
      <c r="B40" t="s">
        <v>90</v>
      </c>
      <c r="C40" t="s">
        <v>65</v>
      </c>
      <c r="D40" s="17" t="s">
        <v>96</v>
      </c>
      <c r="E40" s="17" t="str">
        <f t="shared" si="1"/>
        <v>INFORMACIÓN - OPERACIONALES - De precios</v>
      </c>
    </row>
    <row r="41" spans="2:5">
      <c r="B41" t="s">
        <v>90</v>
      </c>
      <c r="C41" t="s">
        <v>65</v>
      </c>
      <c r="D41" s="17" t="s">
        <v>97</v>
      </c>
      <c r="E41" s="17" t="str">
        <f t="shared" si="1"/>
        <v>INFORMACIÓN - OPERACIONALES - De medición de desempeño</v>
      </c>
    </row>
    <row r="42" spans="2:5">
      <c r="B42" t="s">
        <v>90</v>
      </c>
      <c r="C42" t="s">
        <v>65</v>
      </c>
      <c r="D42" s="17" t="s">
        <v>98</v>
      </c>
      <c r="E42" s="17" t="str">
        <f t="shared" si="1"/>
        <v>INFORMACIÓN - OPERACIONALES - De seguridad de empleados</v>
      </c>
    </row>
    <row r="43" spans="2:5">
      <c r="B43" t="s">
        <v>90</v>
      </c>
      <c r="C43" t="s">
        <v>99</v>
      </c>
      <c r="D43" s="17" t="s">
        <v>100</v>
      </c>
      <c r="E43" s="17" t="str">
        <f t="shared" si="1"/>
        <v>INFORMACIÓN - TECNOLOGÍA - De acceso a la información</v>
      </c>
    </row>
    <row r="44" spans="2:5">
      <c r="B44" t="s">
        <v>90</v>
      </c>
      <c r="C44" t="s">
        <v>99</v>
      </c>
      <c r="D44" s="17" t="s">
        <v>101</v>
      </c>
      <c r="E44" s="17" t="str">
        <f t="shared" si="1"/>
        <v>INFORMACIÓN - TECNOLOGÍA - De continuidad del negocio</v>
      </c>
    </row>
    <row r="45" spans="2:5">
      <c r="B45" t="s">
        <v>90</v>
      </c>
      <c r="C45" t="s">
        <v>99</v>
      </c>
      <c r="D45" s="17" t="s">
        <v>84</v>
      </c>
      <c r="E45" s="17" t="str">
        <f t="shared" si="1"/>
        <v>INFORMACIÓN - TECNOLOGÍA - De disponibilidad de capital</v>
      </c>
    </row>
    <row r="46" spans="2:5">
      <c r="B46" t="s">
        <v>90</v>
      </c>
      <c r="C46" t="s">
        <v>99</v>
      </c>
      <c r="D46" s="17" t="s">
        <v>102</v>
      </c>
      <c r="E46" s="17" t="str">
        <f t="shared" si="1"/>
        <v>INFORMACIÓN - TECNOLOGÍA - De infraestructura</v>
      </c>
    </row>
  </sheetData>
  <hyperlinks>
    <hyperlink ref="B1" location="LEEME!A1" display="LEEME" xr:uid="{75A1BBA5-6230-BA45-907C-1941B2A0FF8C}"/>
  </hyperlinks>
  <pageMargins left="0.7" right="0.7" top="0.75" bottom="0.75" header="0.3" footer="0.3"/>
  <drawing r:id="rId1"/>
  <legacy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0E0702-6316-F24F-9DC8-6F90CAB7EC68}">
  <dimension ref="B1:O65"/>
  <sheetViews>
    <sheetView showGridLines="0" topLeftCell="A24" zoomScale="90" zoomScaleNormal="90" workbookViewId="0">
      <selection activeCell="B76" sqref="B76"/>
    </sheetView>
  </sheetViews>
  <sheetFormatPr baseColWidth="10" defaultColWidth="10.83203125" defaultRowHeight="16"/>
  <cols>
    <col min="1" max="1" width="10.83203125" style="2"/>
    <col min="2" max="2" width="19" style="2" bestFit="1" customWidth="1"/>
    <col min="3" max="3" width="62" style="2" bestFit="1" customWidth="1"/>
    <col min="4" max="4" width="47.6640625" style="23" bestFit="1" customWidth="1"/>
    <col min="5" max="5" width="17.6640625" style="23" bestFit="1" customWidth="1"/>
    <col min="6" max="6" width="22" style="24" bestFit="1" customWidth="1"/>
    <col min="7" max="7" width="17.6640625" style="23" bestFit="1" customWidth="1"/>
    <col min="8" max="8" width="22" style="23" bestFit="1" customWidth="1"/>
    <col min="9" max="9" width="19.83203125" style="23" bestFit="1" customWidth="1"/>
    <col min="10" max="10" width="20.5" style="23" bestFit="1" customWidth="1"/>
    <col min="11" max="11" width="21.1640625" style="23" bestFit="1" customWidth="1"/>
    <col min="12" max="12" width="16.83203125" style="2" bestFit="1" customWidth="1"/>
    <col min="13" max="13" width="22.1640625" style="2" bestFit="1" customWidth="1"/>
    <col min="14" max="14" width="16.83203125" style="2" bestFit="1" customWidth="1"/>
    <col min="15" max="15" width="20.83203125" style="23" bestFit="1" customWidth="1"/>
    <col min="16" max="16" width="40" style="2" customWidth="1"/>
    <col min="17" max="17" width="21.1640625" style="2" customWidth="1"/>
    <col min="18" max="18" width="3.5" style="2" bestFit="1" customWidth="1"/>
    <col min="19" max="19" width="4.6640625" style="2" bestFit="1" customWidth="1"/>
    <col min="20" max="16384" width="10.83203125" style="2"/>
  </cols>
  <sheetData>
    <row r="1" spans="2:15" ht="20">
      <c r="B1" s="53" t="s">
        <v>51</v>
      </c>
      <c r="C1" s="54"/>
      <c r="D1" s="54"/>
      <c r="E1" s="54"/>
      <c r="F1" s="55"/>
      <c r="G1" s="54"/>
      <c r="H1" s="54"/>
      <c r="I1" s="54"/>
      <c r="J1" s="44"/>
      <c r="K1" s="44"/>
      <c r="L1" s="44"/>
      <c r="M1" s="44"/>
      <c r="N1" s="88"/>
      <c r="O1" s="2"/>
    </row>
    <row r="2" spans="2:15" ht="20">
      <c r="B2" s="53"/>
      <c r="C2" s="54"/>
      <c r="D2" s="54"/>
      <c r="E2" s="54"/>
      <c r="F2" s="55"/>
      <c r="G2" s="54"/>
      <c r="H2" s="54"/>
      <c r="I2" s="54"/>
      <c r="J2" s="44"/>
      <c r="K2" s="44"/>
      <c r="L2" s="44"/>
      <c r="M2" s="44"/>
      <c r="N2" s="88"/>
      <c r="O2" s="2"/>
    </row>
    <row r="3" spans="2:15" ht="20">
      <c r="B3" s="53"/>
      <c r="C3" s="54"/>
      <c r="D3" s="54"/>
      <c r="E3" s="54"/>
      <c r="F3" s="55"/>
      <c r="G3" s="54"/>
      <c r="H3" s="54"/>
      <c r="I3" s="54"/>
      <c r="J3" s="44"/>
      <c r="K3" s="44"/>
      <c r="L3" s="44"/>
      <c r="M3" s="44"/>
      <c r="N3" s="88"/>
      <c r="O3" s="2"/>
    </row>
    <row r="4" spans="2:15" ht="20">
      <c r="B4" s="53"/>
      <c r="C4" s="54"/>
      <c r="D4" s="54"/>
      <c r="E4" s="54"/>
      <c r="F4" s="55"/>
      <c r="G4" s="54"/>
      <c r="H4" s="54"/>
      <c r="I4" s="54"/>
      <c r="J4" s="44"/>
      <c r="K4" s="44"/>
      <c r="L4" s="44"/>
      <c r="M4" s="44"/>
      <c r="N4" s="88"/>
      <c r="O4" s="2"/>
    </row>
    <row r="5" spans="2:15" ht="20">
      <c r="B5" s="53"/>
      <c r="C5" s="54"/>
      <c r="D5" s="54"/>
      <c r="E5" s="54"/>
      <c r="F5" s="55"/>
      <c r="G5" s="54"/>
      <c r="H5" s="54"/>
      <c r="I5" s="54"/>
      <c r="J5" s="44"/>
      <c r="K5" s="44"/>
      <c r="L5" s="44"/>
      <c r="M5" s="44"/>
      <c r="N5" s="88"/>
      <c r="O5" s="2"/>
    </row>
    <row r="6" spans="2:15" ht="20">
      <c r="B6" s="53"/>
      <c r="C6" s="54"/>
      <c r="D6" s="54"/>
      <c r="E6" s="54"/>
      <c r="F6" s="55"/>
      <c r="G6" s="54"/>
      <c r="H6" s="54"/>
      <c r="I6" s="54"/>
      <c r="J6" s="44"/>
      <c r="K6" s="44"/>
      <c r="L6" s="44"/>
      <c r="M6" s="44"/>
      <c r="N6" s="88"/>
      <c r="O6" s="2"/>
    </row>
    <row r="7" spans="2:15" ht="20">
      <c r="B7" s="53"/>
      <c r="C7" s="54"/>
      <c r="D7" s="54"/>
      <c r="E7" s="54"/>
      <c r="F7" s="55"/>
      <c r="G7" s="54"/>
      <c r="H7" s="54"/>
      <c r="I7" s="54"/>
      <c r="J7" s="44"/>
      <c r="K7" s="44"/>
      <c r="L7" s="44"/>
      <c r="M7" s="44"/>
      <c r="N7" s="88"/>
      <c r="O7" s="2"/>
    </row>
    <row r="8" spans="2:15" ht="20">
      <c r="B8" s="53"/>
      <c r="C8" s="54"/>
      <c r="D8" s="54"/>
      <c r="E8" s="54"/>
      <c r="F8" s="55"/>
      <c r="G8" s="54"/>
      <c r="H8" s="54"/>
      <c r="I8" s="54"/>
      <c r="J8" s="44"/>
      <c r="K8" s="44"/>
      <c r="L8" s="44"/>
      <c r="M8" s="44"/>
      <c r="N8" s="88"/>
      <c r="O8" s="2"/>
    </row>
    <row r="9" spans="2:15" ht="20">
      <c r="B9" s="53"/>
      <c r="C9" s="54"/>
      <c r="D9" s="54"/>
      <c r="E9" s="54"/>
      <c r="F9" s="55"/>
      <c r="G9" s="54"/>
      <c r="H9" s="54"/>
      <c r="I9" s="54"/>
      <c r="J9" s="44"/>
      <c r="K9" s="44"/>
      <c r="L9" s="44"/>
      <c r="M9" s="44"/>
      <c r="N9" s="88"/>
      <c r="O9" s="2"/>
    </row>
    <row r="10" spans="2:15" ht="20">
      <c r="B10" s="53"/>
      <c r="C10" s="54"/>
      <c r="D10" s="54"/>
      <c r="E10" s="54"/>
      <c r="F10" s="55"/>
      <c r="G10" s="54"/>
      <c r="H10" s="54"/>
      <c r="I10" s="54"/>
      <c r="J10" s="44"/>
      <c r="K10" s="44"/>
      <c r="L10" s="44"/>
      <c r="M10" s="44"/>
      <c r="N10" s="88"/>
      <c r="O10" s="2"/>
    </row>
    <row r="11" spans="2:15" ht="20">
      <c r="B11" s="53"/>
      <c r="C11" s="54"/>
      <c r="D11" s="54"/>
      <c r="E11" s="54"/>
      <c r="F11" s="55"/>
      <c r="G11" s="54"/>
      <c r="H11" s="54"/>
      <c r="I11" s="54"/>
      <c r="J11" s="44"/>
      <c r="K11" s="44"/>
      <c r="L11" s="44"/>
      <c r="M11" s="44"/>
      <c r="N11" s="88"/>
      <c r="O11" s="2"/>
    </row>
    <row r="12" spans="2:15" ht="20">
      <c r="B12" s="53"/>
      <c r="C12" s="54"/>
      <c r="D12" s="54"/>
      <c r="E12" s="54"/>
      <c r="F12" s="55"/>
      <c r="G12" s="54"/>
      <c r="H12" s="54"/>
      <c r="I12" s="54"/>
      <c r="J12" s="44"/>
      <c r="K12" s="44"/>
      <c r="L12" s="44"/>
      <c r="M12" s="44"/>
      <c r="N12" s="88"/>
      <c r="O12" s="2"/>
    </row>
    <row r="13" spans="2:15" ht="20">
      <c r="B13" s="53"/>
      <c r="C13" s="54"/>
      <c r="D13" s="54"/>
      <c r="E13" s="54"/>
      <c r="F13" s="55"/>
      <c r="G13" s="54"/>
      <c r="H13" s="54"/>
      <c r="I13" s="54"/>
      <c r="J13" s="44"/>
      <c r="K13" s="44"/>
      <c r="L13" s="44"/>
      <c r="M13" s="44"/>
      <c r="N13" s="88"/>
      <c r="O13" s="2"/>
    </row>
    <row r="14" spans="2:15" ht="20">
      <c r="B14" s="53"/>
      <c r="C14" s="54"/>
      <c r="D14" s="54"/>
      <c r="E14" s="54"/>
      <c r="F14" s="55"/>
      <c r="G14" s="54"/>
      <c r="H14" s="54"/>
      <c r="I14" s="54"/>
      <c r="J14" s="44"/>
      <c r="K14" s="44"/>
      <c r="L14" s="44"/>
      <c r="M14" s="44"/>
      <c r="N14" s="88"/>
      <c r="O14" s="2"/>
    </row>
    <row r="15" spans="2:15" ht="20">
      <c r="B15" s="53"/>
      <c r="C15" s="54"/>
      <c r="D15" s="54"/>
      <c r="E15" s="54"/>
      <c r="F15" s="55"/>
      <c r="G15" s="54"/>
      <c r="H15" s="54"/>
      <c r="I15" s="54"/>
      <c r="J15" s="44"/>
      <c r="K15" s="44"/>
      <c r="L15" s="44"/>
      <c r="M15" s="44"/>
      <c r="N15" s="88"/>
      <c r="O15" s="2"/>
    </row>
    <row r="16" spans="2:15" ht="20">
      <c r="B16" s="53"/>
      <c r="C16" s="54"/>
      <c r="D16" s="54"/>
      <c r="E16" s="54"/>
      <c r="F16" s="55"/>
      <c r="G16" s="54"/>
      <c r="H16" s="54"/>
      <c r="I16" s="54"/>
      <c r="J16" s="44"/>
      <c r="K16" s="44"/>
      <c r="L16" s="44"/>
      <c r="M16" s="44"/>
      <c r="N16" s="88"/>
      <c r="O16" s="2"/>
    </row>
    <row r="17" spans="2:15" ht="20">
      <c r="B17" s="53"/>
      <c r="C17" s="54"/>
      <c r="D17" s="54"/>
      <c r="E17" s="54"/>
      <c r="F17" s="55"/>
      <c r="G17" s="54"/>
      <c r="H17" s="54"/>
      <c r="I17" s="54"/>
      <c r="J17" s="44"/>
      <c r="K17" s="44"/>
      <c r="L17" s="44"/>
      <c r="M17" s="44"/>
      <c r="N17" s="88"/>
      <c r="O17" s="2"/>
    </row>
    <row r="18" spans="2:15" ht="20">
      <c r="B18" s="41"/>
      <c r="D18" s="2"/>
      <c r="E18" s="2"/>
      <c r="F18" s="3"/>
      <c r="G18" s="2"/>
      <c r="H18" s="2"/>
      <c r="I18" s="2"/>
      <c r="J18" s="2"/>
      <c r="K18" s="2"/>
      <c r="O18" s="2"/>
    </row>
    <row r="19" spans="2:15" ht="20">
      <c r="B19" s="41"/>
      <c r="D19" s="2"/>
      <c r="E19" s="2"/>
      <c r="F19" s="3"/>
      <c r="G19" s="2"/>
      <c r="H19" s="2"/>
      <c r="I19" s="2"/>
      <c r="J19" s="2"/>
      <c r="K19" s="2"/>
      <c r="O19" s="2"/>
    </row>
    <row r="20" spans="2:15">
      <c r="B20" s="45" t="s">
        <v>103</v>
      </c>
      <c r="C20" s="95"/>
      <c r="D20" s="95"/>
      <c r="E20" s="95"/>
      <c r="F20" s="3"/>
      <c r="G20" s="2"/>
      <c r="H20" s="2"/>
      <c r="N20" s="83"/>
      <c r="O20" s="2"/>
    </row>
    <row r="21" spans="2:15" ht="16" customHeight="1">
      <c r="B21" s="45" t="s">
        <v>35</v>
      </c>
      <c r="C21" s="95"/>
      <c r="D21" s="95"/>
      <c r="E21" s="95"/>
      <c r="F21" s="3"/>
      <c r="G21" s="2"/>
      <c r="H21" s="2"/>
      <c r="I21" s="89" t="s">
        <v>145</v>
      </c>
      <c r="J21" s="90" t="s">
        <v>146</v>
      </c>
      <c r="K21" s="91" t="s">
        <v>147</v>
      </c>
      <c r="L21" s="92" t="s">
        <v>148</v>
      </c>
      <c r="M21" s="86"/>
      <c r="N21" s="83"/>
      <c r="O21" s="2"/>
    </row>
    <row r="22" spans="2:15">
      <c r="B22" s="45" t="s">
        <v>104</v>
      </c>
      <c r="C22" s="95"/>
      <c r="D22" s="95"/>
      <c r="E22" s="95"/>
      <c r="F22" s="3"/>
      <c r="G22" s="2"/>
      <c r="H22" s="2"/>
      <c r="I22" s="83"/>
      <c r="J22" s="83"/>
      <c r="K22" s="87"/>
      <c r="L22" s="83"/>
      <c r="M22" s="83"/>
      <c r="N22" s="83"/>
      <c r="O22" s="2"/>
    </row>
    <row r="23" spans="2:15">
      <c r="D23" s="2"/>
      <c r="E23" s="3"/>
      <c r="F23" s="3"/>
      <c r="G23" s="3"/>
      <c r="H23" s="3"/>
      <c r="I23" s="3"/>
      <c r="J23" s="3"/>
      <c r="K23" s="2"/>
      <c r="L23" s="4"/>
      <c r="M23" s="4"/>
      <c r="N23" s="4"/>
      <c r="O23" s="6"/>
    </row>
    <row r="24" spans="2:15">
      <c r="D24" s="2"/>
      <c r="E24" s="3"/>
      <c r="F24" s="3"/>
      <c r="G24" s="3"/>
      <c r="H24" s="3"/>
      <c r="I24" s="3"/>
      <c r="J24" s="3"/>
      <c r="K24" s="2"/>
      <c r="L24" s="4"/>
      <c r="M24" s="4"/>
      <c r="N24" s="4"/>
      <c r="O24" s="6"/>
    </row>
    <row r="25" spans="2:15">
      <c r="D25" s="2"/>
      <c r="E25" s="2"/>
      <c r="F25" s="3"/>
      <c r="G25" s="2"/>
      <c r="H25" s="2"/>
      <c r="I25" s="2"/>
      <c r="J25" s="2"/>
      <c r="K25" s="2"/>
      <c r="O25" s="83"/>
    </row>
    <row r="26" spans="2:15">
      <c r="B26" s="50" t="s">
        <v>105</v>
      </c>
      <c r="C26" s="18"/>
      <c r="D26" s="19"/>
      <c r="E26" s="19"/>
      <c r="F26" s="13" t="s">
        <v>106</v>
      </c>
      <c r="G26" s="96" t="s">
        <v>107</v>
      </c>
      <c r="H26" s="97"/>
      <c r="I26" s="13" t="s">
        <v>108</v>
      </c>
      <c r="J26" s="62" t="s">
        <v>109</v>
      </c>
      <c r="K26" s="80" t="s">
        <v>110</v>
      </c>
      <c r="L26" s="81"/>
      <c r="M26" s="80"/>
      <c r="N26" s="82"/>
      <c r="O26" s="84"/>
    </row>
    <row r="27" spans="2:15" s="7" customFormat="1" ht="68">
      <c r="B27" s="51" t="s">
        <v>2</v>
      </c>
      <c r="C27" s="9" t="s">
        <v>6</v>
      </c>
      <c r="D27" s="9" t="s">
        <v>9</v>
      </c>
      <c r="E27" s="9" t="s">
        <v>12</v>
      </c>
      <c r="F27" s="9" t="s">
        <v>14</v>
      </c>
      <c r="G27" s="10" t="s">
        <v>16</v>
      </c>
      <c r="H27" s="10" t="s">
        <v>18</v>
      </c>
      <c r="I27" s="60" t="s">
        <v>19</v>
      </c>
      <c r="J27" s="63" t="s">
        <v>133</v>
      </c>
      <c r="K27" s="9" t="s">
        <v>134</v>
      </c>
      <c r="L27" s="8" t="s">
        <v>22</v>
      </c>
      <c r="M27" s="46" t="s">
        <v>24</v>
      </c>
      <c r="O27" s="85"/>
    </row>
    <row r="28" spans="2:15">
      <c r="B28" s="52" t="str" cm="1">
        <f t="array" ref="B28">_xlfn.XLOOKUP(Tabla1[[#This Row],[TIPO DE RIESGO]],Tabla2[[#All],[TIPO DE RIESGO]],Tabla2[[#All],[CATEGORÍA]],"")</f>
        <v>OPERACIONALES</v>
      </c>
      <c r="C28" s="11" t="s">
        <v>111</v>
      </c>
      <c r="D28" s="20" t="s">
        <v>112</v>
      </c>
      <c r="E28" s="21" t="s">
        <v>113</v>
      </c>
      <c r="F28" s="20" t="s">
        <v>114</v>
      </c>
      <c r="G28" s="22">
        <v>44156</v>
      </c>
      <c r="H28" s="22"/>
      <c r="I28" s="61" t="s">
        <v>115</v>
      </c>
      <c r="J28" s="64">
        <v>8</v>
      </c>
      <c r="K28" s="21">
        <v>10</v>
      </c>
      <c r="L28" s="93">
        <f>IF(AND(Tabla1[[#This Row],[PROBABILIDAD (P)
Puntuación 1 - 10]]&lt;&gt;"",Tabla1[[#This Row],[IMPACTO (I)
Puntuación 1 - 10]]&lt;&gt;"",Tabla1[[#This Row],[¿SE MANTIENE?]]="SI"),Tabla1[[#This Row],[PROBABILIDAD (P)
Puntuación 1 - 10]]*Tabla1[[#This Row],[IMPACTO (I)
Puntuación 1 - 10]],"")</f>
        <v>80</v>
      </c>
      <c r="M28" s="47" t="s">
        <v>131</v>
      </c>
      <c r="O28" s="2"/>
    </row>
    <row r="29" spans="2:15">
      <c r="B29" s="52" t="str" cm="1">
        <f t="array" ref="B29">_xlfn.XLOOKUP(Tabla1[[#This Row],[TIPO DE RIESGO]],Tabla2[[#All],[TIPO DE RIESGO]],Tabla2[[#All],[CATEGORÍA]],"")</f>
        <v>OPERACIONALES</v>
      </c>
      <c r="C29" s="11" t="s">
        <v>111</v>
      </c>
      <c r="D29" s="20" t="s">
        <v>116</v>
      </c>
      <c r="E29" s="21" t="s">
        <v>113</v>
      </c>
      <c r="F29" s="20" t="s">
        <v>117</v>
      </c>
      <c r="G29" s="22">
        <v>43857</v>
      </c>
      <c r="H29" s="22"/>
      <c r="I29" s="61" t="s">
        <v>113</v>
      </c>
      <c r="J29" s="64">
        <v>2</v>
      </c>
      <c r="K29" s="21">
        <v>2</v>
      </c>
      <c r="L29" s="93">
        <f>IF(AND(Tabla1[[#This Row],[PROBABILIDAD (P)
Puntuación 1 - 10]]&lt;&gt;"",Tabla1[[#This Row],[IMPACTO (I)
Puntuación 1 - 10]]&lt;&gt;"",Tabla1[[#This Row],[¿SE MANTIENE?]]="SI"),Tabla1[[#This Row],[PROBABILIDAD (P)
Puntuación 1 - 10]]*Tabla1[[#This Row],[IMPACTO (I)
Puntuación 1 - 10]],"")</f>
        <v>4</v>
      </c>
      <c r="M29" s="47" t="s">
        <v>131</v>
      </c>
      <c r="O29" s="2"/>
    </row>
    <row r="30" spans="2:15">
      <c r="B30" s="52" t="str" cm="1">
        <f t="array" ref="B30">_xlfn.XLOOKUP(Tabla1[[#This Row],[TIPO DE RIESGO]],Tabla2[[#All],[TIPO DE RIESGO]],Tabla2[[#All],[CATEGORÍA]],"")</f>
        <v>OPERACIONALES</v>
      </c>
      <c r="C30" s="11" t="s">
        <v>111</v>
      </c>
      <c r="D30" s="20" t="s">
        <v>118</v>
      </c>
      <c r="E30" s="21" t="s">
        <v>113</v>
      </c>
      <c r="F30" s="20" t="s">
        <v>117</v>
      </c>
      <c r="G30" s="22">
        <v>44285</v>
      </c>
      <c r="H30" s="22"/>
      <c r="I30" s="61" t="s">
        <v>113</v>
      </c>
      <c r="J30" s="64">
        <v>4</v>
      </c>
      <c r="K30" s="21">
        <v>9</v>
      </c>
      <c r="L30" s="93">
        <f>IF(AND(Tabla1[[#This Row],[PROBABILIDAD (P)
Puntuación 1 - 10]]&lt;&gt;"",Tabla1[[#This Row],[IMPACTO (I)
Puntuación 1 - 10]]&lt;&gt;"",Tabla1[[#This Row],[¿SE MANTIENE?]]="SI"),Tabla1[[#This Row],[PROBABILIDAD (P)
Puntuación 1 - 10]]*Tabla1[[#This Row],[IMPACTO (I)
Puntuación 1 - 10]],"")</f>
        <v>36</v>
      </c>
      <c r="M30" s="47" t="s">
        <v>131</v>
      </c>
      <c r="O30" s="2"/>
    </row>
    <row r="31" spans="2:15">
      <c r="B31" s="52" t="str" cm="1">
        <f t="array" ref="B31">_xlfn.XLOOKUP(Tabla1[[#This Row],[TIPO DE RIESGO]],Tabla2[[#All],[TIPO DE RIESGO]],Tabla2[[#All],[CATEGORÍA]],"")</f>
        <v>OPERACIONALES</v>
      </c>
      <c r="C31" s="11" t="s">
        <v>119</v>
      </c>
      <c r="D31" s="20" t="s">
        <v>120</v>
      </c>
      <c r="E31" s="21" t="s">
        <v>113</v>
      </c>
      <c r="F31" s="20" t="s">
        <v>114</v>
      </c>
      <c r="G31" s="22">
        <v>44354</v>
      </c>
      <c r="H31" s="22"/>
      <c r="I31" s="61" t="s">
        <v>115</v>
      </c>
      <c r="J31" s="64">
        <v>1</v>
      </c>
      <c r="K31" s="21">
        <v>8</v>
      </c>
      <c r="L31" s="93">
        <f>IF(AND(Tabla1[[#This Row],[PROBABILIDAD (P)
Puntuación 1 - 10]]&lt;&gt;"",Tabla1[[#This Row],[IMPACTO (I)
Puntuación 1 - 10]]&lt;&gt;"",Tabla1[[#This Row],[¿SE MANTIENE?]]="SI"),Tabla1[[#This Row],[PROBABILIDAD (P)
Puntuación 1 - 10]]*Tabla1[[#This Row],[IMPACTO (I)
Puntuación 1 - 10]],"")</f>
        <v>8</v>
      </c>
      <c r="M31" s="47" t="s">
        <v>132</v>
      </c>
      <c r="O31" s="2"/>
    </row>
    <row r="32" spans="2:15">
      <c r="B32" s="52" t="str" cm="1">
        <f t="array" ref="B32">_xlfn.XLOOKUP(Tabla1[[#This Row],[TIPO DE RIESGO]],Tabla2[[#All],[TIPO DE RIESGO]],Tabla2[[#All],[CATEGORÍA]],"")</f>
        <v>FINANCIEROS</v>
      </c>
      <c r="C32" s="11" t="s">
        <v>121</v>
      </c>
      <c r="D32" s="20" t="s">
        <v>122</v>
      </c>
      <c r="E32" s="21" t="s">
        <v>113</v>
      </c>
      <c r="F32" s="20" t="s">
        <v>114</v>
      </c>
      <c r="G32" s="22">
        <v>44652</v>
      </c>
      <c r="H32" s="22"/>
      <c r="I32" s="61" t="s">
        <v>113</v>
      </c>
      <c r="J32" s="64">
        <v>4</v>
      </c>
      <c r="K32" s="21">
        <v>4</v>
      </c>
      <c r="L32" s="93">
        <f>IF(AND(Tabla1[[#This Row],[PROBABILIDAD (P)
Puntuación 1 - 10]]&lt;&gt;"",Tabla1[[#This Row],[IMPACTO (I)
Puntuación 1 - 10]]&lt;&gt;"",Tabla1[[#This Row],[¿SE MANTIENE?]]="SI"),Tabla1[[#This Row],[PROBABILIDAD (P)
Puntuación 1 - 10]]*Tabla1[[#This Row],[IMPACTO (I)
Puntuación 1 - 10]],"")</f>
        <v>16</v>
      </c>
      <c r="M32" s="47" t="s">
        <v>131</v>
      </c>
      <c r="O32" s="2"/>
    </row>
    <row r="33" spans="2:15">
      <c r="B33" s="52" t="str" cm="1">
        <f t="array" ref="B33">_xlfn.XLOOKUP(Tabla1[[#This Row],[TIPO DE RIESGO]],Tabla2[[#All],[TIPO DE RIESGO]],Tabla2[[#All],[CATEGORÍA]],"")</f>
        <v>OPERACIONALES</v>
      </c>
      <c r="C33" s="11" t="s">
        <v>123</v>
      </c>
      <c r="D33" s="20" t="s">
        <v>130</v>
      </c>
      <c r="E33" s="21" t="s">
        <v>113</v>
      </c>
      <c r="F33" s="20" t="s">
        <v>117</v>
      </c>
      <c r="G33" s="22">
        <v>44637</v>
      </c>
      <c r="H33" s="22"/>
      <c r="I33" s="61" t="s">
        <v>113</v>
      </c>
      <c r="J33" s="64">
        <v>3</v>
      </c>
      <c r="K33" s="21">
        <v>5</v>
      </c>
      <c r="L33" s="93">
        <f>IF(AND(Tabla1[[#This Row],[PROBABILIDAD (P)
Puntuación 1 - 10]]&lt;&gt;"",Tabla1[[#This Row],[IMPACTO (I)
Puntuación 1 - 10]]&lt;&gt;"",Tabla1[[#This Row],[¿SE MANTIENE?]]="SI"),Tabla1[[#This Row],[PROBABILIDAD (P)
Puntuación 1 - 10]]*Tabla1[[#This Row],[IMPACTO (I)
Puntuación 1 - 10]],"")</f>
        <v>15</v>
      </c>
      <c r="M33" s="47" t="s">
        <v>129</v>
      </c>
      <c r="O33" s="2"/>
    </row>
    <row r="34" spans="2:15">
      <c r="B34" s="52" t="str" cm="1">
        <f t="array" ref="B34">_xlfn.XLOOKUP(Tabla1[[#This Row],[TIPO DE RIESGO]],Tabla2[[#All],[TIPO DE RIESGO]],Tabla2[[#All],[CATEGORÍA]],"")</f>
        <v>OPERACIONALES</v>
      </c>
      <c r="C34" s="11" t="s">
        <v>111</v>
      </c>
      <c r="D34" s="20" t="s">
        <v>124</v>
      </c>
      <c r="E34" s="21" t="s">
        <v>113</v>
      </c>
      <c r="F34" s="20" t="s">
        <v>117</v>
      </c>
      <c r="G34" s="22">
        <v>44521</v>
      </c>
      <c r="H34" s="22"/>
      <c r="I34" s="61" t="s">
        <v>113</v>
      </c>
      <c r="J34" s="64">
        <v>5</v>
      </c>
      <c r="K34" s="21">
        <v>7</v>
      </c>
      <c r="L34" s="93">
        <f>IF(AND(Tabla1[[#This Row],[PROBABILIDAD (P)
Puntuación 1 - 10]]&lt;&gt;"",Tabla1[[#This Row],[IMPACTO (I)
Puntuación 1 - 10]]&lt;&gt;"",Tabla1[[#This Row],[¿SE MANTIENE?]]="SI"),Tabla1[[#This Row],[PROBABILIDAD (P)
Puntuación 1 - 10]]*Tabla1[[#This Row],[IMPACTO (I)
Puntuación 1 - 10]],"")</f>
        <v>35</v>
      </c>
      <c r="M34" s="47" t="s">
        <v>131</v>
      </c>
      <c r="O34" s="2"/>
    </row>
    <row r="35" spans="2:15">
      <c r="B35" s="52" t="str" cm="1">
        <f t="array" ref="B35">_xlfn.XLOOKUP(Tabla1[[#This Row],[TIPO DE RIESGO]],Tabla2[[#All],[TIPO DE RIESGO]],Tabla2[[#All],[CATEGORÍA]],"")</f>
        <v/>
      </c>
      <c r="C35" s="11"/>
      <c r="D35" s="20"/>
      <c r="E35" s="21"/>
      <c r="F35" s="20"/>
      <c r="G35" s="22"/>
      <c r="H35" s="22"/>
      <c r="I35" s="61"/>
      <c r="J35" s="64"/>
      <c r="K35" s="21"/>
      <c r="L35" s="93" t="str">
        <f>IF(AND(Tabla1[[#This Row],[PROBABILIDAD (P)
Puntuación 1 - 10]]&lt;&gt;"",Tabla1[[#This Row],[IMPACTO (I)
Puntuación 1 - 10]]&lt;&gt;"",Tabla1[[#This Row],[¿SE MANTIENE?]]="SI"),Tabla1[[#This Row],[PROBABILIDAD (P)
Puntuación 1 - 10]]*Tabla1[[#This Row],[IMPACTO (I)
Puntuación 1 - 10]],"")</f>
        <v/>
      </c>
      <c r="M35" s="47"/>
      <c r="O35" s="2"/>
    </row>
    <row r="36" spans="2:15">
      <c r="B36" s="52" t="str" cm="1">
        <f t="array" ref="B36">_xlfn.XLOOKUP(Tabla1[[#This Row],[TIPO DE RIESGO]],Tabla2[[#All],[TIPO DE RIESGO]],Tabla2[[#All],[CATEGORÍA]],"")</f>
        <v/>
      </c>
      <c r="C36" s="11"/>
      <c r="D36" s="20"/>
      <c r="E36" s="21"/>
      <c r="F36" s="20"/>
      <c r="G36" s="22"/>
      <c r="H36" s="22"/>
      <c r="I36" s="61"/>
      <c r="J36" s="64"/>
      <c r="K36" s="21"/>
      <c r="L36" s="93" t="str">
        <f>IF(AND(Tabla1[[#This Row],[PROBABILIDAD (P)
Puntuación 1 - 10]]&lt;&gt;"",Tabla1[[#This Row],[IMPACTO (I)
Puntuación 1 - 10]]&lt;&gt;"",Tabla1[[#This Row],[¿SE MANTIENE?]]="SI"),Tabla1[[#This Row],[PROBABILIDAD (P)
Puntuación 1 - 10]]*Tabla1[[#This Row],[IMPACTO (I)
Puntuación 1 - 10]],"")</f>
        <v/>
      </c>
      <c r="M36" s="47"/>
      <c r="O36" s="2"/>
    </row>
    <row r="37" spans="2:15">
      <c r="B37" s="52" t="str" cm="1">
        <f t="array" ref="B37">_xlfn.XLOOKUP(Tabla1[[#This Row],[TIPO DE RIESGO]],Tabla2[[#All],[TIPO DE RIESGO]],Tabla2[[#All],[CATEGORÍA]],"")</f>
        <v/>
      </c>
      <c r="C37" s="11"/>
      <c r="D37" s="20"/>
      <c r="E37" s="21"/>
      <c r="F37" s="20"/>
      <c r="G37" s="22"/>
      <c r="H37" s="22"/>
      <c r="I37" s="61"/>
      <c r="J37" s="64"/>
      <c r="K37" s="21"/>
      <c r="L37" s="93" t="str">
        <f>IF(AND(Tabla1[[#This Row],[PROBABILIDAD (P)
Puntuación 1 - 10]]&lt;&gt;"",Tabla1[[#This Row],[IMPACTO (I)
Puntuación 1 - 10]]&lt;&gt;"",Tabla1[[#This Row],[¿SE MANTIENE?]]="SI"),Tabla1[[#This Row],[PROBABILIDAD (P)
Puntuación 1 - 10]]*Tabla1[[#This Row],[IMPACTO (I)
Puntuación 1 - 10]],"")</f>
        <v/>
      </c>
      <c r="M37" s="47"/>
      <c r="O37" s="2"/>
    </row>
    <row r="38" spans="2:15">
      <c r="B38" s="52" t="str" cm="1">
        <f t="array" ref="B38">_xlfn.XLOOKUP(Tabla1[[#This Row],[TIPO DE RIESGO]],Tabla2[[#All],[TIPO DE RIESGO]],Tabla2[[#All],[CATEGORÍA]],"")</f>
        <v/>
      </c>
      <c r="C38" s="11"/>
      <c r="D38" s="20"/>
      <c r="E38" s="21"/>
      <c r="F38" s="20"/>
      <c r="G38" s="22"/>
      <c r="H38" s="22"/>
      <c r="I38" s="61"/>
      <c r="J38" s="64"/>
      <c r="K38" s="21"/>
      <c r="L38" s="93" t="str">
        <f>IF(AND(Tabla1[[#This Row],[PROBABILIDAD (P)
Puntuación 1 - 10]]&lt;&gt;"",Tabla1[[#This Row],[IMPACTO (I)
Puntuación 1 - 10]]&lt;&gt;"",Tabla1[[#This Row],[¿SE MANTIENE?]]="SI"),Tabla1[[#This Row],[PROBABILIDAD (P)
Puntuación 1 - 10]]*Tabla1[[#This Row],[IMPACTO (I)
Puntuación 1 - 10]],"")</f>
        <v/>
      </c>
      <c r="M38" s="47"/>
      <c r="O38" s="2"/>
    </row>
    <row r="39" spans="2:15">
      <c r="B39" s="52" t="str" cm="1">
        <f t="array" ref="B39">_xlfn.XLOOKUP(Tabla1[[#This Row],[TIPO DE RIESGO]],Tabla2[[#All],[TIPO DE RIESGO]],Tabla2[[#All],[CATEGORÍA]],"")</f>
        <v/>
      </c>
      <c r="C39" s="11"/>
      <c r="D39" s="20"/>
      <c r="E39" s="21"/>
      <c r="F39" s="20"/>
      <c r="G39" s="22"/>
      <c r="H39" s="22"/>
      <c r="I39" s="61"/>
      <c r="J39" s="64"/>
      <c r="K39" s="21"/>
      <c r="L39" s="93" t="str">
        <f>IF(AND(Tabla1[[#This Row],[PROBABILIDAD (P)
Puntuación 1 - 10]]&lt;&gt;"",Tabla1[[#This Row],[IMPACTO (I)
Puntuación 1 - 10]]&lt;&gt;"",Tabla1[[#This Row],[¿SE MANTIENE?]]="SI"),Tabla1[[#This Row],[PROBABILIDAD (P)
Puntuación 1 - 10]]*Tabla1[[#This Row],[IMPACTO (I)
Puntuación 1 - 10]],"")</f>
        <v/>
      </c>
      <c r="M39" s="47"/>
      <c r="O39" s="2"/>
    </row>
    <row r="40" spans="2:15">
      <c r="B40" s="52" t="str" cm="1">
        <f t="array" ref="B40">_xlfn.XLOOKUP(Tabla1[[#This Row],[TIPO DE RIESGO]],Tabla2[[#All],[TIPO DE RIESGO]],Tabla2[[#All],[CATEGORÍA]],"")</f>
        <v/>
      </c>
      <c r="C40" s="11"/>
      <c r="D40" s="20"/>
      <c r="E40" s="21"/>
      <c r="F40" s="20"/>
      <c r="G40" s="22"/>
      <c r="H40" s="22"/>
      <c r="I40" s="61"/>
      <c r="J40" s="64"/>
      <c r="K40" s="21"/>
      <c r="L40" s="93" t="str">
        <f>IF(AND(Tabla1[[#This Row],[PROBABILIDAD (P)
Puntuación 1 - 10]]&lt;&gt;"",Tabla1[[#This Row],[IMPACTO (I)
Puntuación 1 - 10]]&lt;&gt;"",Tabla1[[#This Row],[¿SE MANTIENE?]]="SI"),Tabla1[[#This Row],[PROBABILIDAD (P)
Puntuación 1 - 10]]*Tabla1[[#This Row],[IMPACTO (I)
Puntuación 1 - 10]],"")</f>
        <v/>
      </c>
      <c r="M40" s="47"/>
      <c r="O40" s="2"/>
    </row>
    <row r="41" spans="2:15">
      <c r="B41" s="52" t="str" cm="1">
        <f t="array" ref="B41">_xlfn.XLOOKUP(Tabla1[[#This Row],[TIPO DE RIESGO]],Tabla2[[#All],[TIPO DE RIESGO]],Tabla2[[#All],[CATEGORÍA]],"")</f>
        <v/>
      </c>
      <c r="C41" s="11"/>
      <c r="D41" s="20"/>
      <c r="E41" s="21"/>
      <c r="F41" s="20"/>
      <c r="G41" s="22"/>
      <c r="H41" s="22"/>
      <c r="I41" s="61"/>
      <c r="J41" s="64"/>
      <c r="K41" s="21"/>
      <c r="L41" s="93" t="str">
        <f>IF(AND(Tabla1[[#This Row],[PROBABILIDAD (P)
Puntuación 1 - 10]]&lt;&gt;"",Tabla1[[#This Row],[IMPACTO (I)
Puntuación 1 - 10]]&lt;&gt;"",Tabla1[[#This Row],[¿SE MANTIENE?]]="SI"),Tabla1[[#This Row],[PROBABILIDAD (P)
Puntuación 1 - 10]]*Tabla1[[#This Row],[IMPACTO (I)
Puntuación 1 - 10]],"")</f>
        <v/>
      </c>
      <c r="M41" s="47"/>
      <c r="O41" s="2"/>
    </row>
    <row r="42" spans="2:15">
      <c r="B42" s="52" t="str" cm="1">
        <f t="array" ref="B42">_xlfn.XLOOKUP(Tabla1[[#This Row],[TIPO DE RIESGO]],Tabla2[[#All],[TIPO DE RIESGO]],Tabla2[[#All],[CATEGORÍA]],"")</f>
        <v/>
      </c>
      <c r="C42" s="11"/>
      <c r="D42" s="20"/>
      <c r="E42" s="21"/>
      <c r="F42" s="20"/>
      <c r="G42" s="22"/>
      <c r="H42" s="22"/>
      <c r="I42" s="61"/>
      <c r="J42" s="64"/>
      <c r="K42" s="21"/>
      <c r="L42" s="93" t="str">
        <f>IF(AND(Tabla1[[#This Row],[PROBABILIDAD (P)
Puntuación 1 - 10]]&lt;&gt;"",Tabla1[[#This Row],[IMPACTO (I)
Puntuación 1 - 10]]&lt;&gt;"",Tabla1[[#This Row],[¿SE MANTIENE?]]="SI"),Tabla1[[#This Row],[PROBABILIDAD (P)
Puntuación 1 - 10]]*Tabla1[[#This Row],[IMPACTO (I)
Puntuación 1 - 10]],"")</f>
        <v/>
      </c>
      <c r="M42" s="47"/>
      <c r="O42" s="2"/>
    </row>
    <row r="43" spans="2:15">
      <c r="B43" s="52" t="str" cm="1">
        <f t="array" ref="B43">_xlfn.XLOOKUP(Tabla1[[#This Row],[TIPO DE RIESGO]],Tabla2[[#All],[TIPO DE RIESGO]],Tabla2[[#All],[CATEGORÍA]],"")</f>
        <v/>
      </c>
      <c r="C43" s="11"/>
      <c r="D43" s="20"/>
      <c r="E43" s="21"/>
      <c r="F43" s="20"/>
      <c r="G43" s="22"/>
      <c r="H43" s="22"/>
      <c r="I43" s="61"/>
      <c r="J43" s="64"/>
      <c r="K43" s="21"/>
      <c r="L43" s="93" t="str">
        <f>IF(AND(Tabla1[[#This Row],[PROBABILIDAD (P)
Puntuación 1 - 10]]&lt;&gt;"",Tabla1[[#This Row],[IMPACTO (I)
Puntuación 1 - 10]]&lt;&gt;"",Tabla1[[#This Row],[¿SE MANTIENE?]]="SI"),Tabla1[[#This Row],[PROBABILIDAD (P)
Puntuación 1 - 10]]*Tabla1[[#This Row],[IMPACTO (I)
Puntuación 1 - 10]],"")</f>
        <v/>
      </c>
      <c r="M43" s="47"/>
      <c r="O43" s="2"/>
    </row>
    <row r="44" spans="2:15">
      <c r="B44" s="52" t="str" cm="1">
        <f t="array" ref="B44">_xlfn.XLOOKUP(Tabla1[[#This Row],[TIPO DE RIESGO]],Tabla2[[#All],[TIPO DE RIESGO]],Tabla2[[#All],[CATEGORÍA]],"")</f>
        <v/>
      </c>
      <c r="C44" s="11"/>
      <c r="D44" s="20"/>
      <c r="E44" s="21"/>
      <c r="F44" s="20"/>
      <c r="G44" s="22"/>
      <c r="H44" s="22"/>
      <c r="I44" s="61"/>
      <c r="J44" s="64"/>
      <c r="K44" s="21"/>
      <c r="L44" s="93" t="str">
        <f>IF(AND(Tabla1[[#This Row],[PROBABILIDAD (P)
Puntuación 1 - 10]]&lt;&gt;"",Tabla1[[#This Row],[IMPACTO (I)
Puntuación 1 - 10]]&lt;&gt;"",Tabla1[[#This Row],[¿SE MANTIENE?]]="SI"),Tabla1[[#This Row],[PROBABILIDAD (P)
Puntuación 1 - 10]]*Tabla1[[#This Row],[IMPACTO (I)
Puntuación 1 - 10]],"")</f>
        <v/>
      </c>
      <c r="M44" s="47"/>
      <c r="O44" s="2"/>
    </row>
    <row r="45" spans="2:15">
      <c r="B45" s="52" t="str" cm="1">
        <f t="array" ref="B45">_xlfn.XLOOKUP(Tabla1[[#This Row],[TIPO DE RIESGO]],Tabla2[[#All],[TIPO DE RIESGO]],Tabla2[[#All],[CATEGORÍA]],"")</f>
        <v/>
      </c>
      <c r="C45" s="11"/>
      <c r="D45" s="20"/>
      <c r="E45" s="21"/>
      <c r="F45" s="20"/>
      <c r="G45" s="22"/>
      <c r="H45" s="22"/>
      <c r="I45" s="61"/>
      <c r="J45" s="64"/>
      <c r="K45" s="21"/>
      <c r="L45" s="93" t="str">
        <f>IF(AND(Tabla1[[#This Row],[PROBABILIDAD (P)
Puntuación 1 - 10]]&lt;&gt;"",Tabla1[[#This Row],[IMPACTO (I)
Puntuación 1 - 10]]&lt;&gt;"",Tabla1[[#This Row],[¿SE MANTIENE?]]="SI"),Tabla1[[#This Row],[PROBABILIDAD (P)
Puntuación 1 - 10]]*Tabla1[[#This Row],[IMPACTO (I)
Puntuación 1 - 10]],"")</f>
        <v/>
      </c>
      <c r="M45" s="47"/>
      <c r="O45" s="2"/>
    </row>
    <row r="46" spans="2:15">
      <c r="B46" s="52" t="str" cm="1">
        <f t="array" ref="B46">_xlfn.XLOOKUP(Tabla1[[#This Row],[TIPO DE RIESGO]],Tabla2[[#All],[TIPO DE RIESGO]],Tabla2[[#All],[CATEGORÍA]],"")</f>
        <v/>
      </c>
      <c r="C46" s="11"/>
      <c r="D46" s="20"/>
      <c r="E46" s="21"/>
      <c r="F46" s="20"/>
      <c r="G46" s="22"/>
      <c r="H46" s="22"/>
      <c r="I46" s="61"/>
      <c r="J46" s="64"/>
      <c r="K46" s="21"/>
      <c r="L46" s="93" t="str">
        <f>IF(AND(Tabla1[[#This Row],[PROBABILIDAD (P)
Puntuación 1 - 10]]&lt;&gt;"",Tabla1[[#This Row],[IMPACTO (I)
Puntuación 1 - 10]]&lt;&gt;"",Tabla1[[#This Row],[¿SE MANTIENE?]]="SI"),Tabla1[[#This Row],[PROBABILIDAD (P)
Puntuación 1 - 10]]*Tabla1[[#This Row],[IMPACTO (I)
Puntuación 1 - 10]],"")</f>
        <v/>
      </c>
      <c r="M46" s="47"/>
      <c r="O46" s="2"/>
    </row>
    <row r="47" spans="2:15">
      <c r="B47" s="52" t="str" cm="1">
        <f t="array" ref="B47">_xlfn.XLOOKUP(Tabla1[[#This Row],[TIPO DE RIESGO]],Tabla2[[#All],[TIPO DE RIESGO]],Tabla2[[#All],[CATEGORÍA]],"")</f>
        <v/>
      </c>
      <c r="C47" s="11"/>
      <c r="D47" s="20"/>
      <c r="E47" s="21"/>
      <c r="F47" s="20"/>
      <c r="G47" s="22"/>
      <c r="H47" s="22"/>
      <c r="I47" s="61"/>
      <c r="J47" s="64"/>
      <c r="K47" s="21"/>
      <c r="L47" s="93" t="str">
        <f>IF(AND(Tabla1[[#This Row],[PROBABILIDAD (P)
Puntuación 1 - 10]]&lt;&gt;"",Tabla1[[#This Row],[IMPACTO (I)
Puntuación 1 - 10]]&lt;&gt;"",Tabla1[[#This Row],[¿SE MANTIENE?]]="SI"),Tabla1[[#This Row],[PROBABILIDAD (P)
Puntuación 1 - 10]]*Tabla1[[#This Row],[IMPACTO (I)
Puntuación 1 - 10]],"")</f>
        <v/>
      </c>
      <c r="M47" s="47"/>
      <c r="O47" s="2"/>
    </row>
    <row r="48" spans="2:15">
      <c r="B48" s="52" t="str" cm="1">
        <f t="array" ref="B48">_xlfn.XLOOKUP(Tabla1[[#This Row],[TIPO DE RIESGO]],Tabla2[[#All],[TIPO DE RIESGO]],Tabla2[[#All],[CATEGORÍA]],"")</f>
        <v/>
      </c>
      <c r="C48" s="11"/>
      <c r="D48" s="20"/>
      <c r="E48" s="21"/>
      <c r="F48" s="20"/>
      <c r="G48" s="22"/>
      <c r="H48" s="22"/>
      <c r="I48" s="61"/>
      <c r="J48" s="64"/>
      <c r="K48" s="21"/>
      <c r="L48" s="93" t="str">
        <f>IF(AND(Tabla1[[#This Row],[PROBABILIDAD (P)
Puntuación 1 - 10]]&lt;&gt;"",Tabla1[[#This Row],[IMPACTO (I)
Puntuación 1 - 10]]&lt;&gt;"",Tabla1[[#This Row],[¿SE MANTIENE?]]="SI"),Tabla1[[#This Row],[PROBABILIDAD (P)
Puntuación 1 - 10]]*Tabla1[[#This Row],[IMPACTO (I)
Puntuación 1 - 10]],"")</f>
        <v/>
      </c>
      <c r="M48" s="47"/>
      <c r="O48" s="2"/>
    </row>
    <row r="49" spans="2:15">
      <c r="B49" s="52" t="str" cm="1">
        <f t="array" ref="B49">_xlfn.XLOOKUP(Tabla1[[#This Row],[TIPO DE RIESGO]],Tabla2[[#All],[TIPO DE RIESGO]],Tabla2[[#All],[CATEGORÍA]],"")</f>
        <v/>
      </c>
      <c r="C49" s="11"/>
      <c r="D49" s="20"/>
      <c r="E49" s="21"/>
      <c r="F49" s="20"/>
      <c r="G49" s="22"/>
      <c r="H49" s="22"/>
      <c r="I49" s="61"/>
      <c r="J49" s="64"/>
      <c r="K49" s="21"/>
      <c r="L49" s="93" t="str">
        <f>IF(AND(Tabla1[[#This Row],[PROBABILIDAD (P)
Puntuación 1 - 10]]&lt;&gt;"",Tabla1[[#This Row],[IMPACTO (I)
Puntuación 1 - 10]]&lt;&gt;"",Tabla1[[#This Row],[¿SE MANTIENE?]]="SI"),Tabla1[[#This Row],[PROBABILIDAD (P)
Puntuación 1 - 10]]*Tabla1[[#This Row],[IMPACTO (I)
Puntuación 1 - 10]],"")</f>
        <v/>
      </c>
      <c r="M49" s="47"/>
      <c r="O49" s="2"/>
    </row>
    <row r="50" spans="2:15">
      <c r="B50" s="52" t="str" cm="1">
        <f t="array" ref="B50">_xlfn.XLOOKUP(Tabla1[[#This Row],[TIPO DE RIESGO]],Tabla2[[#All],[TIPO DE RIESGO]],Tabla2[[#All],[CATEGORÍA]],"")</f>
        <v/>
      </c>
      <c r="C50" s="11"/>
      <c r="D50" s="20"/>
      <c r="E50" s="21"/>
      <c r="F50" s="20"/>
      <c r="G50" s="22"/>
      <c r="H50" s="22"/>
      <c r="I50" s="61"/>
      <c r="J50" s="64"/>
      <c r="K50" s="21"/>
      <c r="L50" s="93" t="str">
        <f>IF(AND(Tabla1[[#This Row],[PROBABILIDAD (P)
Puntuación 1 - 10]]&lt;&gt;"",Tabla1[[#This Row],[IMPACTO (I)
Puntuación 1 - 10]]&lt;&gt;"",Tabla1[[#This Row],[¿SE MANTIENE?]]="SI"),Tabla1[[#This Row],[PROBABILIDAD (P)
Puntuación 1 - 10]]*Tabla1[[#This Row],[IMPACTO (I)
Puntuación 1 - 10]],"")</f>
        <v/>
      </c>
      <c r="M50" s="47"/>
      <c r="O50" s="2"/>
    </row>
    <row r="51" spans="2:15">
      <c r="B51" s="52" t="str" cm="1">
        <f t="array" ref="B51">_xlfn.XLOOKUP(Tabla1[[#This Row],[TIPO DE RIESGO]],Tabla2[[#All],[TIPO DE RIESGO]],Tabla2[[#All],[CATEGORÍA]],"")</f>
        <v/>
      </c>
      <c r="C51" s="11"/>
      <c r="D51" s="20"/>
      <c r="E51" s="21"/>
      <c r="F51" s="20"/>
      <c r="G51" s="22"/>
      <c r="H51" s="22"/>
      <c r="I51" s="61"/>
      <c r="J51" s="64"/>
      <c r="K51" s="21"/>
      <c r="L51" s="93" t="str">
        <f>IF(AND(Tabla1[[#This Row],[PROBABILIDAD (P)
Puntuación 1 - 10]]&lt;&gt;"",Tabla1[[#This Row],[IMPACTO (I)
Puntuación 1 - 10]]&lt;&gt;"",Tabla1[[#This Row],[¿SE MANTIENE?]]="SI"),Tabla1[[#This Row],[PROBABILIDAD (P)
Puntuación 1 - 10]]*Tabla1[[#This Row],[IMPACTO (I)
Puntuación 1 - 10]],"")</f>
        <v/>
      </c>
      <c r="M51" s="47"/>
      <c r="O51" s="2"/>
    </row>
    <row r="52" spans="2:15">
      <c r="B52" s="52" t="str" cm="1">
        <f t="array" ref="B52">_xlfn.XLOOKUP(Tabla1[[#This Row],[TIPO DE RIESGO]],Tabla2[[#All],[TIPO DE RIESGO]],Tabla2[[#All],[CATEGORÍA]],"")</f>
        <v/>
      </c>
      <c r="C52" s="11"/>
      <c r="D52" s="20"/>
      <c r="E52" s="21"/>
      <c r="F52" s="20"/>
      <c r="G52" s="22"/>
      <c r="H52" s="22"/>
      <c r="I52" s="61"/>
      <c r="J52" s="64"/>
      <c r="K52" s="21"/>
      <c r="L52" s="93" t="str">
        <f>IF(AND(Tabla1[[#This Row],[PROBABILIDAD (P)
Puntuación 1 - 10]]&lt;&gt;"",Tabla1[[#This Row],[IMPACTO (I)
Puntuación 1 - 10]]&lt;&gt;"",Tabla1[[#This Row],[¿SE MANTIENE?]]="SI"),Tabla1[[#This Row],[PROBABILIDAD (P)
Puntuación 1 - 10]]*Tabla1[[#This Row],[IMPACTO (I)
Puntuación 1 - 10]],"")</f>
        <v/>
      </c>
      <c r="M52" s="47"/>
      <c r="O52" s="2"/>
    </row>
    <row r="53" spans="2:15" hidden="1">
      <c r="B53" s="52" t="str" cm="1">
        <f t="array" ref="B53">_xlfn.XLOOKUP(Tabla1[[#This Row],[TIPO DE RIESGO]],Tabla2[[#All],[TIPO DE RIESGO]],Tabla2[[#All],[CATEGORÍA]],"")</f>
        <v/>
      </c>
      <c r="C53" s="11"/>
      <c r="D53" s="20" t="s">
        <v>149</v>
      </c>
      <c r="E53" s="21"/>
      <c r="F53" s="20"/>
      <c r="G53" s="22"/>
      <c r="H53" s="22"/>
      <c r="I53" s="61"/>
      <c r="J53" s="64"/>
      <c r="K53" s="21"/>
      <c r="L53" s="93" t="str">
        <f>IF(AND(Tabla1[[#This Row],[PROBABILIDAD (P)
Puntuación 1 - 10]]&lt;&gt;"",Tabla1[[#This Row],[IMPACTO (I)
Puntuación 1 - 10]]&lt;&gt;"",Tabla1[[#This Row],[¿SE MANTIENE?]]="SI"),Tabla1[[#This Row],[PROBABILIDAD (P)
Puntuación 1 - 10]]*Tabla1[[#This Row],[IMPACTO (I)
Puntuación 1 - 10]],"")</f>
        <v/>
      </c>
      <c r="M53" s="47"/>
      <c r="O53" s="2"/>
    </row>
    <row r="54" spans="2:15">
      <c r="B54" s="52" t="str" cm="1">
        <f t="array" ref="B54">_xlfn.XLOOKUP(Tabla1[[#This Row],[TIPO DE RIESGO]],Tabla2[[#All],[TIPO DE RIESGO]],Tabla2[[#All],[CATEGORÍA]],"")</f>
        <v/>
      </c>
      <c r="C54" s="11"/>
      <c r="D54" s="20"/>
      <c r="E54" s="21"/>
      <c r="F54" s="20"/>
      <c r="G54" s="22"/>
      <c r="H54" s="22"/>
      <c r="I54" s="61"/>
      <c r="J54" s="64"/>
      <c r="K54" s="21"/>
      <c r="L54" s="93" t="str">
        <f>IF(AND(Tabla1[[#This Row],[PROBABILIDAD (P)
Puntuación 1 - 10]]&lt;&gt;"",Tabla1[[#This Row],[IMPACTO (I)
Puntuación 1 - 10]]&lt;&gt;"",Tabla1[[#This Row],[¿SE MANTIENE?]]="SI"),Tabla1[[#This Row],[PROBABILIDAD (P)
Puntuación 1 - 10]]*Tabla1[[#This Row],[IMPACTO (I)
Puntuación 1 - 10]],"")</f>
        <v/>
      </c>
      <c r="M54" s="47"/>
      <c r="O54" s="2"/>
    </row>
    <row r="55" spans="2:15">
      <c r="B55" s="52" t="str" cm="1">
        <f t="array" ref="B55">_xlfn.XLOOKUP(Tabla1[[#This Row],[TIPO DE RIESGO]],Tabla2[[#All],[TIPO DE RIESGO]],Tabla2[[#All],[CATEGORÍA]],"")</f>
        <v/>
      </c>
      <c r="C55" s="11"/>
      <c r="D55" s="20"/>
      <c r="E55" s="21"/>
      <c r="F55" s="20"/>
      <c r="G55" s="22"/>
      <c r="H55" s="22"/>
      <c r="I55" s="61"/>
      <c r="J55" s="64"/>
      <c r="K55" s="21"/>
      <c r="L55" s="93" t="str">
        <f>IF(AND(Tabla1[[#This Row],[PROBABILIDAD (P)
Puntuación 1 - 10]]&lt;&gt;"",Tabla1[[#This Row],[IMPACTO (I)
Puntuación 1 - 10]]&lt;&gt;"",Tabla1[[#This Row],[¿SE MANTIENE?]]="SI"),Tabla1[[#This Row],[PROBABILIDAD (P)
Puntuación 1 - 10]]*Tabla1[[#This Row],[IMPACTO (I)
Puntuación 1 - 10]],"")</f>
        <v/>
      </c>
      <c r="M55" s="47"/>
      <c r="O55" s="2"/>
    </row>
    <row r="56" spans="2:15">
      <c r="B56" s="52" t="str" cm="1">
        <f t="array" ref="B56">_xlfn.XLOOKUP(Tabla1[[#This Row],[TIPO DE RIESGO]],Tabla2[[#All],[TIPO DE RIESGO]],Tabla2[[#All],[CATEGORÍA]],"")</f>
        <v/>
      </c>
      <c r="C56" s="11"/>
      <c r="D56" s="20"/>
      <c r="E56" s="21"/>
      <c r="F56" s="20"/>
      <c r="G56" s="22"/>
      <c r="H56" s="22"/>
      <c r="I56" s="61"/>
      <c r="J56" s="64"/>
      <c r="K56" s="21"/>
      <c r="L56" s="93" t="str">
        <f>IF(AND(Tabla1[[#This Row],[PROBABILIDAD (P)
Puntuación 1 - 10]]&lt;&gt;"",Tabla1[[#This Row],[IMPACTO (I)
Puntuación 1 - 10]]&lt;&gt;"",Tabla1[[#This Row],[¿SE MANTIENE?]]="SI"),Tabla1[[#This Row],[PROBABILIDAD (P)
Puntuación 1 - 10]]*Tabla1[[#This Row],[IMPACTO (I)
Puntuación 1 - 10]],"")</f>
        <v/>
      </c>
      <c r="M56" s="47"/>
      <c r="O56" s="2"/>
    </row>
    <row r="57" spans="2:15">
      <c r="B57" s="52" t="str" cm="1">
        <f t="array" ref="B57">_xlfn.XLOOKUP(Tabla1[[#This Row],[TIPO DE RIESGO]],Tabla2[[#All],[TIPO DE RIESGO]],Tabla2[[#All],[CATEGORÍA]],"")</f>
        <v/>
      </c>
      <c r="C57" s="11"/>
      <c r="D57" s="20"/>
      <c r="E57" s="21"/>
      <c r="F57" s="20"/>
      <c r="G57" s="22"/>
      <c r="H57" s="22"/>
      <c r="I57" s="61"/>
      <c r="J57" s="64"/>
      <c r="K57" s="21"/>
      <c r="L57" s="93" t="str">
        <f>IF(AND(Tabla1[[#This Row],[PROBABILIDAD (P)
Puntuación 1 - 10]]&lt;&gt;"",Tabla1[[#This Row],[IMPACTO (I)
Puntuación 1 - 10]]&lt;&gt;"",Tabla1[[#This Row],[¿SE MANTIENE?]]="SI"),Tabla1[[#This Row],[PROBABILIDAD (P)
Puntuación 1 - 10]]*Tabla1[[#This Row],[IMPACTO (I)
Puntuación 1 - 10]],"")</f>
        <v/>
      </c>
      <c r="M57" s="47"/>
      <c r="O57" s="2"/>
    </row>
    <row r="58" spans="2:15">
      <c r="B58" s="52" t="str" cm="1">
        <f t="array" ref="B58">_xlfn.XLOOKUP(Tabla1[[#This Row],[TIPO DE RIESGO]],Tabla2[[#All],[TIPO DE RIESGO]],Tabla2[[#All],[CATEGORÍA]],"")</f>
        <v/>
      </c>
      <c r="C58" s="11"/>
      <c r="D58" s="20"/>
      <c r="E58" s="21"/>
      <c r="F58" s="20"/>
      <c r="G58" s="22"/>
      <c r="H58" s="22"/>
      <c r="I58" s="61"/>
      <c r="J58" s="64"/>
      <c r="K58" s="21"/>
      <c r="L58" s="93" t="str">
        <f>IF(AND(Tabla1[[#This Row],[PROBABILIDAD (P)
Puntuación 1 - 10]]&lt;&gt;"",Tabla1[[#This Row],[IMPACTO (I)
Puntuación 1 - 10]]&lt;&gt;"",Tabla1[[#This Row],[¿SE MANTIENE?]]="SI"),Tabla1[[#This Row],[PROBABILIDAD (P)
Puntuación 1 - 10]]*Tabla1[[#This Row],[IMPACTO (I)
Puntuación 1 - 10]],"")</f>
        <v/>
      </c>
      <c r="M58" s="47"/>
      <c r="O58" s="2"/>
    </row>
    <row r="59" spans="2:15">
      <c r="B59" s="52" t="str" cm="1">
        <f t="array" ref="B59">_xlfn.XLOOKUP(Tabla1[[#This Row],[TIPO DE RIESGO]],Tabla2[[#All],[TIPO DE RIESGO]],Tabla2[[#All],[CATEGORÍA]],"")</f>
        <v/>
      </c>
      <c r="C59" s="11"/>
      <c r="D59" s="20"/>
      <c r="E59" s="21"/>
      <c r="F59" s="20"/>
      <c r="G59" s="22"/>
      <c r="H59" s="22"/>
      <c r="I59" s="61"/>
      <c r="J59" s="64"/>
      <c r="K59" s="21"/>
      <c r="L59" s="93" t="str">
        <f>IF(AND(Tabla1[[#This Row],[PROBABILIDAD (P)
Puntuación 1 - 10]]&lt;&gt;"",Tabla1[[#This Row],[IMPACTO (I)
Puntuación 1 - 10]]&lt;&gt;"",Tabla1[[#This Row],[¿SE MANTIENE?]]="SI"),Tabla1[[#This Row],[PROBABILIDAD (P)
Puntuación 1 - 10]]*Tabla1[[#This Row],[IMPACTO (I)
Puntuación 1 - 10]],"")</f>
        <v/>
      </c>
      <c r="M59" s="47"/>
      <c r="O59" s="2"/>
    </row>
    <row r="60" spans="2:15">
      <c r="B60" s="52" t="str" cm="1">
        <f t="array" ref="B60">_xlfn.XLOOKUP(Tabla1[[#This Row],[TIPO DE RIESGO]],Tabla2[[#All],[TIPO DE RIESGO]],Tabla2[[#All],[CATEGORÍA]],"")</f>
        <v/>
      </c>
      <c r="C60" s="11"/>
      <c r="D60" s="20"/>
      <c r="E60" s="21"/>
      <c r="F60" s="20"/>
      <c r="G60" s="22"/>
      <c r="H60" s="22"/>
      <c r="I60" s="61"/>
      <c r="J60" s="64"/>
      <c r="K60" s="21"/>
      <c r="L60" s="93" t="str">
        <f>IF(AND(Tabla1[[#This Row],[PROBABILIDAD (P)
Puntuación 1 - 10]]&lt;&gt;"",Tabla1[[#This Row],[IMPACTO (I)
Puntuación 1 - 10]]&lt;&gt;"",Tabla1[[#This Row],[¿SE MANTIENE?]]="SI"),Tabla1[[#This Row],[PROBABILIDAD (P)
Puntuación 1 - 10]]*Tabla1[[#This Row],[IMPACTO (I)
Puntuación 1 - 10]],"")</f>
        <v/>
      </c>
      <c r="M60" s="47"/>
      <c r="O60" s="2"/>
    </row>
    <row r="61" spans="2:15">
      <c r="B61" s="52" t="str" cm="1">
        <f t="array" ref="B61">_xlfn.XLOOKUP(Tabla1[[#This Row],[TIPO DE RIESGO]],Tabla2[[#All],[TIPO DE RIESGO]],Tabla2[[#All],[CATEGORÍA]],"")</f>
        <v/>
      </c>
      <c r="C61" s="11"/>
      <c r="D61" s="20"/>
      <c r="E61" s="21"/>
      <c r="F61" s="20"/>
      <c r="G61" s="22"/>
      <c r="H61" s="22"/>
      <c r="I61" s="61"/>
      <c r="J61" s="64"/>
      <c r="K61" s="21"/>
      <c r="L61" s="93" t="str">
        <f>IF(AND(Tabla1[[#This Row],[PROBABILIDAD (P)
Puntuación 1 - 10]]&lt;&gt;"",Tabla1[[#This Row],[IMPACTO (I)
Puntuación 1 - 10]]&lt;&gt;"",Tabla1[[#This Row],[¿SE MANTIENE?]]="SI"),Tabla1[[#This Row],[PROBABILIDAD (P)
Puntuación 1 - 10]]*Tabla1[[#This Row],[IMPACTO (I)
Puntuación 1 - 10]],"")</f>
        <v/>
      </c>
      <c r="M61" s="47"/>
      <c r="O61" s="2"/>
    </row>
    <row r="62" spans="2:15">
      <c r="B62" s="52" t="str" cm="1">
        <f t="array" ref="B62">_xlfn.XLOOKUP(Tabla1[[#This Row],[TIPO DE RIESGO]],Tabla2[[#All],[TIPO DE RIESGO]],Tabla2[[#All],[CATEGORÍA]],"")</f>
        <v/>
      </c>
      <c r="C62" s="11"/>
      <c r="D62" s="20"/>
      <c r="E62" s="21"/>
      <c r="F62" s="20"/>
      <c r="G62" s="22"/>
      <c r="H62" s="22"/>
      <c r="I62" s="61"/>
      <c r="J62" s="64"/>
      <c r="K62" s="21"/>
      <c r="L62" s="93" t="str">
        <f>IF(AND(Tabla1[[#This Row],[PROBABILIDAD (P)
Puntuación 1 - 10]]&lt;&gt;"",Tabla1[[#This Row],[IMPACTO (I)
Puntuación 1 - 10]]&lt;&gt;"",Tabla1[[#This Row],[¿SE MANTIENE?]]="SI"),Tabla1[[#This Row],[PROBABILIDAD (P)
Puntuación 1 - 10]]*Tabla1[[#This Row],[IMPACTO (I)
Puntuación 1 - 10]],"")</f>
        <v/>
      </c>
      <c r="M62" s="47"/>
      <c r="O62" s="2"/>
    </row>
    <row r="63" spans="2:15">
      <c r="B63" s="52" t="str" cm="1">
        <f t="array" ref="B63">_xlfn.XLOOKUP(Tabla1[[#This Row],[TIPO DE RIESGO]],Tabla2[[#All],[TIPO DE RIESGO]],Tabla2[[#All],[CATEGORÍA]],"")</f>
        <v/>
      </c>
      <c r="C63" s="11"/>
      <c r="D63" s="20"/>
      <c r="E63" s="21"/>
      <c r="F63" s="20"/>
      <c r="G63" s="22"/>
      <c r="H63" s="22"/>
      <c r="I63" s="61"/>
      <c r="J63" s="64"/>
      <c r="K63" s="21"/>
      <c r="L63" s="93" t="str">
        <f>IF(AND(Tabla1[[#This Row],[PROBABILIDAD (P)
Puntuación 1 - 10]]&lt;&gt;"",Tabla1[[#This Row],[IMPACTO (I)
Puntuación 1 - 10]]&lt;&gt;"",Tabla1[[#This Row],[¿SE MANTIENE?]]="SI"),Tabla1[[#This Row],[PROBABILIDAD (P)
Puntuación 1 - 10]]*Tabla1[[#This Row],[IMPACTO (I)
Puntuación 1 - 10]],"")</f>
        <v/>
      </c>
      <c r="M63" s="47"/>
      <c r="O63" s="2"/>
    </row>
    <row r="64" spans="2:15">
      <c r="B64" s="52" t="str" cm="1">
        <f t="array" ref="B64">_xlfn.XLOOKUP(Tabla1[[#This Row],[TIPO DE RIESGO]],Tabla2[[#All],[TIPO DE RIESGO]],Tabla2[[#All],[CATEGORÍA]],"")</f>
        <v/>
      </c>
      <c r="C64" s="11"/>
      <c r="D64" s="20"/>
      <c r="E64" s="21"/>
      <c r="F64" s="20"/>
      <c r="G64" s="22"/>
      <c r="H64" s="22"/>
      <c r="I64" s="61"/>
      <c r="J64" s="64"/>
      <c r="K64" s="21"/>
      <c r="L64" s="93" t="str">
        <f>IF(AND(Tabla1[[#This Row],[PROBABILIDAD (P)
Puntuación 1 - 10]]&lt;&gt;"",Tabla1[[#This Row],[IMPACTO (I)
Puntuación 1 - 10]]&lt;&gt;"",Tabla1[[#This Row],[¿SE MANTIENE?]]="SI"),Tabla1[[#This Row],[PROBABILIDAD (P)
Puntuación 1 - 10]]*Tabla1[[#This Row],[IMPACTO (I)
Puntuación 1 - 10]],"")</f>
        <v/>
      </c>
      <c r="M64" s="47"/>
      <c r="O64" s="2"/>
    </row>
    <row r="65" spans="2:15">
      <c r="B65" s="52" t="str" cm="1">
        <f t="array" ref="B65">_xlfn.XLOOKUP(Tabla1[[#This Row],[TIPO DE RIESGO]],Tabla2[[#All],[TIPO DE RIESGO]],Tabla2[[#All],[CATEGORÍA]],"")</f>
        <v/>
      </c>
      <c r="C65" s="11"/>
      <c r="D65" s="20"/>
      <c r="E65" s="21"/>
      <c r="F65" s="20"/>
      <c r="G65" s="22"/>
      <c r="H65" s="22"/>
      <c r="I65" s="61"/>
      <c r="J65" s="64"/>
      <c r="K65" s="21"/>
      <c r="L65" s="93" t="str">
        <f>IF(AND(Tabla1[[#This Row],[PROBABILIDAD (P)
Puntuación 1 - 10]]&lt;&gt;"",Tabla1[[#This Row],[IMPACTO (I)
Puntuación 1 - 10]]&lt;&gt;"",Tabla1[[#This Row],[¿SE MANTIENE?]]="SI"),Tabla1[[#This Row],[PROBABILIDAD (P)
Puntuación 1 - 10]]*Tabla1[[#This Row],[IMPACTO (I)
Puntuación 1 - 10]],"")</f>
        <v/>
      </c>
      <c r="M65" s="47"/>
      <c r="O65" s="2"/>
    </row>
  </sheetData>
  <sheetProtection insertRows="0"/>
  <mergeCells count="4">
    <mergeCell ref="C20:E20"/>
    <mergeCell ref="G26:H26"/>
    <mergeCell ref="C21:E21"/>
    <mergeCell ref="C22:E22"/>
  </mergeCells>
  <phoneticPr fontId="1" type="noConversion"/>
  <conditionalFormatting sqref="I21:L21">
    <cfRule type="dataBar" priority="6">
      <dataBar>
        <cfvo type="num" val="0"/>
        <cfvo type="num" val="100"/>
        <color rgb="FFFF0000"/>
      </dataBar>
      <extLst>
        <ext xmlns:x14="http://schemas.microsoft.com/office/spreadsheetml/2009/9/main" uri="{B025F937-C7B1-47D3-B67F-A62EFF666E3E}">
          <x14:id>{8C9C7C93-F144-4C43-BCB0-DBB22108EEE4}</x14:id>
        </ext>
      </extLst>
    </cfRule>
  </conditionalFormatting>
  <conditionalFormatting sqref="L28:L65">
    <cfRule type="cellIs" dxfId="35" priority="1" operator="between">
      <formula>76</formula>
      <formula>100</formula>
    </cfRule>
    <cfRule type="cellIs" dxfId="34" priority="2" operator="between">
      <formula>51</formula>
      <formula>75</formula>
    </cfRule>
    <cfRule type="cellIs" dxfId="33" priority="3" operator="between">
      <formula>26</formula>
      <formula>50</formula>
    </cfRule>
    <cfRule type="cellIs" dxfId="32" priority="4" operator="between">
      <formula>1</formula>
      <formula>25</formula>
    </cfRule>
  </conditionalFormatting>
  <dataValidations count="7">
    <dataValidation type="list" allowBlank="1" showInputMessage="1" showErrorMessage="1" prompt="Califique la probabilidad de ocurrencia entre  1 (baja) y 10 (alta)" sqref="J28:J65" xr:uid="{D2D96438-A41C-1142-95CE-BF1F1D582205}">
      <formula1>"1, 2, 3,4,5,6,7,8,9,10"</formula1>
    </dataValidation>
    <dataValidation type="list" allowBlank="1" showInputMessage="1" showErrorMessage="1" prompt="Califique el iImpacto de la ocurrencia entre  1 (bajo) y 10 (alto)" sqref="K28:K65" xr:uid="{19330570-AF0B-9947-BA9E-F48FEBAD61BF}">
      <formula1>"1, 2, 3,4,5,6,7,8,9,10"</formula1>
    </dataValidation>
    <dataValidation type="list" allowBlank="1" showInputMessage="1" showErrorMessage="1" prompt="Seleccione el sujeto del riesgo: PACIENTE, IPS O EPS" sqref="F28:F65" xr:uid="{63A2F163-8E35-9E47-A63C-D8701E800405}">
      <formula1>"PACIENTE, IPS, EPS"</formula1>
    </dataValidation>
    <dataValidation type="list" allowBlank="1" showInputMessage="1" showErrorMessage="1" sqref="C28:C65" xr:uid="{CE373C4B-D176-D44E-92AA-E2DECE0DFCB6}">
      <formula1>TipoRiesgo</formula1>
    </dataValidation>
    <dataValidation type="list" allowBlank="1" showInputMessage="1" showErrorMessage="1" sqref="I28:I65 E28:E65" xr:uid="{FB1BC423-9740-0B4F-A4F2-FB9FFE624A47}">
      <formula1>"SI,NO"</formula1>
    </dataValidation>
    <dataValidation allowBlank="1" showInputMessage="1" showErrorMessage="1" prompt="Celdas formuladas, ¡no cambiar!" sqref="B28:B65 L28:L65" xr:uid="{29032A83-B1D9-C548-8A97-853B6976B5C3}"/>
    <dataValidation type="list" allowBlank="1" showInputMessage="1" showErrorMessage="1" sqref="M28:M65" xr:uid="{45C88FBC-CA58-6C49-A4D5-E264A91F8901}">
      <formula1>"Evitar, Reducir, Compartir, Aceptar"</formula1>
    </dataValidation>
  </dataValidations>
  <hyperlinks>
    <hyperlink ref="B1" location="LEEME!A1" display="LEEME" xr:uid="{5DE2A6FC-2FC3-9846-A6D8-5FEA858F0908}"/>
  </hyperlinks>
  <pageMargins left="0.7" right="0.7" top="0.75" bottom="0.75" header="0.3" footer="0.3"/>
  <ignoredErrors>
    <ignoredError sqref="B28 B35:B65 B29:B33 L35 L39:L65 L36:L38" emptyCellReference="1"/>
  </ignoredErrors>
  <drawing r:id="rId1"/>
  <legacyDrawing r:id="rId2"/>
  <tableParts count="1">
    <tablePart r:id="rId3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C9C7C93-F144-4C43-BCB0-DBB22108EEE4}">
            <x14:dataBar minLength="0" maxLength="100" direction="rightToLeft" axisPosition="none">
              <x14:cfvo type="num">
                <xm:f>0</xm:f>
              </x14:cfvo>
              <x14:cfvo type="num">
                <xm:f>100</xm:f>
              </x14:cfvo>
              <x14:negativeFillColor rgb="FFFF0000"/>
            </x14:dataBar>
          </x14:cfRule>
          <xm:sqref>I21:L21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1E7728-F2D9-9A4B-BEA3-A7FD4DC8CE95}">
  <dimension ref="A1:R59"/>
  <sheetViews>
    <sheetView showGridLines="0" topLeftCell="A4" zoomScaleNormal="100" workbookViewId="0">
      <pane xSplit="14" ySplit="15" topLeftCell="O19" activePane="bottomRight" state="frozen"/>
      <selection pane="topRight" activeCell="O4" sqref="O4"/>
      <selection pane="bottomLeft" activeCell="A19" sqref="A19"/>
      <selection pane="bottomRight" activeCell="O8" sqref="O8"/>
    </sheetView>
  </sheetViews>
  <sheetFormatPr baseColWidth="10" defaultColWidth="21.5" defaultRowHeight="117" customHeight="1"/>
  <cols>
    <col min="1" max="1" width="16" style="3" bestFit="1" customWidth="1"/>
    <col min="2" max="2" width="10.1640625" style="3" bestFit="1" customWidth="1"/>
    <col min="3" max="3" width="10.1640625" style="3" customWidth="1"/>
    <col min="4" max="4" width="7.5" style="2" bestFit="1" customWidth="1"/>
    <col min="5" max="5" width="7.5" style="2" customWidth="1"/>
    <col min="6" max="6" width="9.33203125" style="1" customWidth="1"/>
    <col min="7" max="11" width="19.33203125" customWidth="1"/>
  </cols>
  <sheetData>
    <row r="1" spans="2:18" ht="20">
      <c r="B1" s="42" t="s">
        <v>51</v>
      </c>
    </row>
    <row r="2" spans="2:18" ht="20">
      <c r="B2" s="42"/>
    </row>
    <row r="3" spans="2:18" ht="20">
      <c r="B3" s="42"/>
    </row>
    <row r="4" spans="2:18" ht="20">
      <c r="B4" s="42"/>
    </row>
    <row r="5" spans="2:18" ht="20">
      <c r="B5" s="42"/>
    </row>
    <row r="6" spans="2:18" ht="20">
      <c r="B6" s="42"/>
    </row>
    <row r="7" spans="2:18" ht="16"/>
    <row r="8" spans="2:18" ht="116" customHeight="1">
      <c r="F8" s="72"/>
      <c r="G8" s="78"/>
      <c r="H8" s="78"/>
      <c r="I8" s="78"/>
      <c r="J8" s="78"/>
      <c r="K8" s="78"/>
    </row>
    <row r="9" spans="2:18" ht="116" customHeight="1">
      <c r="F9" s="72"/>
      <c r="G9" s="78"/>
      <c r="H9" s="78"/>
      <c r="I9" s="78"/>
      <c r="J9" s="78"/>
      <c r="K9" s="78"/>
    </row>
    <row r="10" spans="2:18" ht="116" customHeight="1">
      <c r="F10" s="72"/>
      <c r="G10" s="78"/>
      <c r="H10" s="78"/>
      <c r="I10" s="78"/>
      <c r="J10" s="78"/>
      <c r="K10" s="78"/>
    </row>
    <row r="11" spans="2:18" ht="116" customHeight="1">
      <c r="F11" s="72"/>
      <c r="G11" s="78"/>
      <c r="H11" s="78"/>
      <c r="I11" s="78"/>
      <c r="J11" s="78"/>
      <c r="K11" s="78"/>
    </row>
    <row r="12" spans="2:18" ht="116" customHeight="1">
      <c r="F12" s="72"/>
      <c r="G12" s="78"/>
      <c r="H12" s="78"/>
      <c r="I12" s="78"/>
      <c r="J12" s="78"/>
      <c r="K12" s="78"/>
    </row>
    <row r="13" spans="2:18" ht="42" customHeight="1">
      <c r="G13" s="71"/>
      <c r="H13" s="71"/>
      <c r="I13" s="71"/>
      <c r="J13" s="71"/>
      <c r="K13" s="71"/>
    </row>
    <row r="14" spans="2:18" ht="61" customHeight="1">
      <c r="E14" s="7"/>
      <c r="R14" s="79"/>
    </row>
    <row r="15" spans="2:18" ht="20" customHeight="1">
      <c r="E15" s="7"/>
    </row>
    <row r="16" spans="2:18" ht="16">
      <c r="E16" s="7"/>
    </row>
    <row r="17" spans="5:5" ht="16">
      <c r="E17" s="7"/>
    </row>
    <row r="18" spans="5:5" ht="16">
      <c r="E18" s="7"/>
    </row>
    <row r="19" spans="5:5" ht="16">
      <c r="E19" s="7"/>
    </row>
    <row r="20" spans="5:5" ht="16">
      <c r="E20" s="7"/>
    </row>
    <row r="21" spans="5:5" ht="16">
      <c r="E21" s="7"/>
    </row>
    <row r="22" spans="5:5" ht="16">
      <c r="E22" s="7"/>
    </row>
    <row r="23" spans="5:5" ht="16">
      <c r="E23" s="7"/>
    </row>
    <row r="24" spans="5:5" ht="16">
      <c r="E24" s="7"/>
    </row>
    <row r="25" spans="5:5" ht="16">
      <c r="E25" s="7"/>
    </row>
    <row r="26" spans="5:5" ht="16">
      <c r="E26" s="7"/>
    </row>
    <row r="27" spans="5:5" ht="16">
      <c r="E27" s="7"/>
    </row>
    <row r="28" spans="5:5" ht="16">
      <c r="E28" s="7"/>
    </row>
    <row r="29" spans="5:5" ht="16">
      <c r="E29" s="7"/>
    </row>
    <row r="30" spans="5:5" ht="16">
      <c r="E30" s="7"/>
    </row>
    <row r="31" spans="5:5" ht="16">
      <c r="E31" s="7"/>
    </row>
    <row r="32" spans="5:5" ht="16">
      <c r="E32" s="7"/>
    </row>
    <row r="33" spans="1:4" ht="16"/>
    <row r="34" spans="1:4" ht="16">
      <c r="A34" s="7"/>
      <c r="B34" s="7"/>
      <c r="C34" s="7"/>
      <c r="D34" s="7"/>
    </row>
    <row r="35" spans="1:4" ht="16"/>
    <row r="36" spans="1:4" ht="16"/>
    <row r="37" spans="1:4" ht="16"/>
    <row r="38" spans="1:4" ht="16"/>
    <row r="39" spans="1:4" ht="16"/>
    <row r="40" spans="1:4" ht="16"/>
    <row r="41" spans="1:4" ht="16"/>
    <row r="43" spans="1:4" ht="117" customHeight="1">
      <c r="A43" s="3">
        <v>4</v>
      </c>
      <c r="B43" s="3">
        <v>2</v>
      </c>
      <c r="D43" s="2" t="e">
        <f>IF(COUNTIFS(#REF!,A43,#REF!,B43)=0,"",COUNTIFS(#REF!,A43,#REF!,B43))</f>
        <v>#REF!</v>
      </c>
    </row>
    <row r="44" spans="1:4" ht="117" customHeight="1">
      <c r="A44" s="3">
        <v>5</v>
      </c>
      <c r="B44" s="3">
        <v>2</v>
      </c>
      <c r="D44" s="2" t="e">
        <f>IF(COUNTIFS(#REF!,A44,#REF!,B44)=0,"",COUNTIFS(#REF!,A44,#REF!,B44))</f>
        <v>#REF!</v>
      </c>
    </row>
    <row r="45" spans="1:4" ht="117" customHeight="1">
      <c r="A45" s="3">
        <v>1</v>
      </c>
      <c r="B45" s="3">
        <v>3</v>
      </c>
      <c r="D45" s="2" t="e">
        <f>IF(COUNTIFS(#REF!,A45,#REF!,B45)=0,"",COUNTIFS(#REF!,A45,#REF!,B45))</f>
        <v>#REF!</v>
      </c>
    </row>
    <row r="46" spans="1:4" ht="117" customHeight="1">
      <c r="A46" s="3">
        <v>2</v>
      </c>
      <c r="B46" s="3">
        <v>3</v>
      </c>
      <c r="D46" s="2" t="e">
        <f>IF(COUNTIFS(#REF!,A46,#REF!,B46)=0,"",COUNTIFS(#REF!,A46,#REF!,B46))</f>
        <v>#REF!</v>
      </c>
    </row>
    <row r="47" spans="1:4" ht="117" customHeight="1">
      <c r="A47" s="3">
        <v>3</v>
      </c>
      <c r="B47" s="3">
        <v>3</v>
      </c>
      <c r="D47" s="2" t="e">
        <f>IF(COUNTIFS(#REF!,A47,#REF!,B47)=0,"",COUNTIFS(#REF!,A47,#REF!,B47))</f>
        <v>#REF!</v>
      </c>
    </row>
    <row r="48" spans="1:4" ht="117" customHeight="1">
      <c r="A48" s="3">
        <v>4</v>
      </c>
      <c r="B48" s="3">
        <v>3</v>
      </c>
      <c r="D48" s="2" t="e">
        <f>IF(COUNTIFS(#REF!,A48,#REF!,B48)=0,"",COUNTIFS(#REF!,A48,#REF!,B48))</f>
        <v>#REF!</v>
      </c>
    </row>
    <row r="49" spans="1:4" ht="117" customHeight="1">
      <c r="A49" s="3">
        <v>5</v>
      </c>
      <c r="B49" s="3">
        <v>3</v>
      </c>
      <c r="D49" s="2" t="e">
        <f>IF(COUNTIFS(#REF!,A49,#REF!,B49)=0,"",COUNTIFS(#REF!,A49,#REF!,B49))</f>
        <v>#REF!</v>
      </c>
    </row>
    <row r="50" spans="1:4" ht="117" customHeight="1">
      <c r="A50" s="3">
        <v>1</v>
      </c>
      <c r="B50" s="3">
        <v>4</v>
      </c>
      <c r="D50" s="2" t="e">
        <f>IF(COUNTIFS(#REF!,A50,#REF!,B50)=0,"",COUNTIFS(#REF!,A50,#REF!,B50))</f>
        <v>#REF!</v>
      </c>
    </row>
    <row r="51" spans="1:4" ht="117" customHeight="1">
      <c r="A51" s="3">
        <v>2</v>
      </c>
      <c r="B51" s="3">
        <v>4</v>
      </c>
      <c r="D51" s="2" t="e">
        <f>IF(COUNTIFS(#REF!,A51,#REF!,B51)=0,"",COUNTIFS(#REF!,A51,#REF!,B51))</f>
        <v>#REF!</v>
      </c>
    </row>
    <row r="52" spans="1:4" ht="117" customHeight="1">
      <c r="A52" s="3">
        <v>3</v>
      </c>
      <c r="B52" s="3">
        <v>4</v>
      </c>
      <c r="D52" s="2" t="e">
        <f>IF(COUNTIFS(#REF!,A52,#REF!,B52)=0,"",COUNTIFS(#REF!,A52,#REF!,B52))</f>
        <v>#REF!</v>
      </c>
    </row>
    <row r="53" spans="1:4" ht="117" customHeight="1">
      <c r="A53" s="3">
        <v>4</v>
      </c>
      <c r="B53" s="3">
        <v>4</v>
      </c>
      <c r="D53" s="2" t="e">
        <f>IF(COUNTIFS(#REF!,A53,#REF!,B53)=0,"",COUNTIFS(#REF!,A53,#REF!,B53))</f>
        <v>#REF!</v>
      </c>
    </row>
    <row r="54" spans="1:4" ht="117" customHeight="1">
      <c r="A54" s="3">
        <v>5</v>
      </c>
      <c r="B54" s="3">
        <v>4</v>
      </c>
      <c r="D54" s="2" t="e">
        <f>IF(COUNTIFS(#REF!,A54,#REF!,B54)=0,"",COUNTIFS(#REF!,A54,#REF!,B54))</f>
        <v>#REF!</v>
      </c>
    </row>
    <row r="55" spans="1:4" ht="117" customHeight="1">
      <c r="A55" s="3">
        <v>1</v>
      </c>
      <c r="B55" s="3">
        <v>5</v>
      </c>
      <c r="D55" s="2" t="e">
        <f>IF(COUNTIFS(#REF!,A55,#REF!,B55)=0,"",COUNTIFS(#REF!,A55,#REF!,B55))</f>
        <v>#REF!</v>
      </c>
    </row>
    <row r="56" spans="1:4" ht="117" customHeight="1">
      <c r="A56" s="3">
        <v>2</v>
      </c>
      <c r="B56" s="3">
        <v>5</v>
      </c>
      <c r="D56" s="2" t="e">
        <f>IF(COUNTIFS(#REF!,A56,#REF!,B56)=0,"",COUNTIFS(#REF!,A56,#REF!,B56))</f>
        <v>#REF!</v>
      </c>
    </row>
    <row r="57" spans="1:4" ht="117" customHeight="1">
      <c r="A57" s="3">
        <v>3</v>
      </c>
      <c r="B57" s="3">
        <v>5</v>
      </c>
      <c r="D57" s="2" t="e">
        <f>IF(COUNTIFS(#REF!,A57,#REF!,B57)=0,"",COUNTIFS(#REF!,A57,#REF!,B57))</f>
        <v>#REF!</v>
      </c>
    </row>
    <row r="58" spans="1:4" ht="117" customHeight="1">
      <c r="A58" s="3">
        <v>4</v>
      </c>
      <c r="B58" s="3">
        <v>5</v>
      </c>
      <c r="D58" s="2" t="e">
        <f>IF(COUNTIFS(#REF!,A58,#REF!,B58)=0,"",COUNTIFS(#REF!,A58,#REF!,B58))</f>
        <v>#REF!</v>
      </c>
    </row>
    <row r="59" spans="1:4" ht="117" customHeight="1">
      <c r="A59" s="3">
        <v>5</v>
      </c>
      <c r="B59" s="3">
        <v>5</v>
      </c>
      <c r="D59" s="2" t="e">
        <f>IF(COUNTIFS(#REF!,A59,#REF!,B59)=0,"",COUNTIFS(#REF!,A59,#REF!,B59))</f>
        <v>#REF!</v>
      </c>
    </row>
  </sheetData>
  <conditionalFormatting sqref="G8:K12">
    <cfRule type="cellIs" dxfId="16" priority="3" operator="equal">
      <formula>0</formula>
    </cfRule>
  </conditionalFormatting>
  <hyperlinks>
    <hyperlink ref="B1" location="LEEME!A1" display="LEEME" xr:uid="{528A7CF8-D034-FF48-B56F-35FC3BCAD797}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979839-704A-7944-AD57-455F8D1F2204}">
  <dimension ref="B1:I51"/>
  <sheetViews>
    <sheetView showGridLines="0" zoomScaleNormal="100" workbookViewId="0">
      <selection activeCell="D42" sqref="D42"/>
    </sheetView>
  </sheetViews>
  <sheetFormatPr baseColWidth="10" defaultColWidth="10.83203125" defaultRowHeight="16"/>
  <cols>
    <col min="1" max="1" width="10.83203125" style="5"/>
    <col min="2" max="2" width="46.6640625" style="5" bestFit="1" customWidth="1"/>
    <col min="3" max="3" width="29.5" style="5" bestFit="1" customWidth="1"/>
    <col min="4" max="4" width="38.6640625" style="5" bestFit="1" customWidth="1"/>
    <col min="5" max="5" width="50.5" style="5" bestFit="1" customWidth="1"/>
    <col min="6" max="6" width="22.6640625" style="5" customWidth="1"/>
    <col min="7" max="7" width="36.5" style="5" customWidth="1"/>
    <col min="8" max="8" width="31.5" style="5" customWidth="1"/>
    <col min="9" max="9" width="43" style="5" customWidth="1"/>
    <col min="10" max="16384" width="10.83203125" style="5"/>
  </cols>
  <sheetData>
    <row r="1" spans="2:9" ht="20">
      <c r="B1" s="56" t="s">
        <v>51</v>
      </c>
      <c r="C1" s="48"/>
      <c r="D1" s="48"/>
      <c r="E1" s="48"/>
      <c r="F1" s="48"/>
      <c r="G1" s="48"/>
      <c r="H1" s="48"/>
      <c r="I1" s="57"/>
    </row>
    <row r="2" spans="2:9" ht="20">
      <c r="B2" s="56"/>
      <c r="C2" s="48"/>
      <c r="D2" s="48"/>
      <c r="E2" s="48"/>
      <c r="F2" s="48"/>
      <c r="G2" s="48"/>
      <c r="H2" s="48"/>
      <c r="I2" s="57"/>
    </row>
    <row r="3" spans="2:9" ht="20">
      <c r="B3" s="56"/>
      <c r="C3" s="48"/>
      <c r="D3" s="48"/>
      <c r="E3" s="48"/>
      <c r="F3" s="48"/>
      <c r="G3" s="48"/>
      <c r="H3" s="48"/>
      <c r="I3" s="57"/>
    </row>
    <row r="4" spans="2:9" ht="20">
      <c r="B4" s="56"/>
      <c r="C4" s="48"/>
      <c r="D4" s="48"/>
      <c r="E4" s="48"/>
      <c r="F4" s="48"/>
      <c r="G4" s="48"/>
      <c r="H4" s="48"/>
      <c r="I4" s="57"/>
    </row>
    <row r="5" spans="2:9" ht="20">
      <c r="B5" s="56"/>
      <c r="C5" s="48"/>
      <c r="D5" s="48"/>
      <c r="E5" s="48"/>
      <c r="F5" s="48"/>
      <c r="G5" s="48"/>
      <c r="H5" s="48"/>
      <c r="I5" s="57"/>
    </row>
    <row r="6" spans="2:9" ht="20">
      <c r="B6" s="56"/>
      <c r="C6" s="48"/>
      <c r="D6" s="48"/>
      <c r="E6" s="48"/>
      <c r="F6" s="48"/>
      <c r="G6" s="48"/>
      <c r="H6" s="48"/>
      <c r="I6" s="57"/>
    </row>
    <row r="7" spans="2:9" ht="20">
      <c r="B7" s="56"/>
      <c r="C7" s="48"/>
      <c r="D7" s="48"/>
      <c r="E7" s="48"/>
      <c r="F7" s="48"/>
      <c r="G7" s="48"/>
      <c r="H7" s="48"/>
      <c r="I7" s="57"/>
    </row>
    <row r="8" spans="2:9" ht="20">
      <c r="B8" s="56"/>
      <c r="C8" s="48"/>
      <c r="D8" s="48"/>
      <c r="E8" s="48"/>
      <c r="F8" s="48"/>
      <c r="G8" s="48"/>
      <c r="H8" s="48"/>
      <c r="I8" s="57"/>
    </row>
    <row r="9" spans="2:9" ht="20">
      <c r="B9" s="56"/>
      <c r="C9" s="48"/>
      <c r="D9" s="48"/>
      <c r="E9" s="48"/>
      <c r="F9" s="48"/>
      <c r="G9" s="48"/>
      <c r="H9" s="48"/>
      <c r="I9" s="57"/>
    </row>
    <row r="10" spans="2:9" ht="20">
      <c r="B10" s="56"/>
      <c r="C10" s="48"/>
      <c r="D10" s="48"/>
      <c r="E10" s="48"/>
      <c r="F10" s="48"/>
      <c r="G10" s="48"/>
      <c r="H10" s="48"/>
      <c r="I10" s="57"/>
    </row>
    <row r="11" spans="2:9" ht="20">
      <c r="B11" s="56"/>
      <c r="C11" s="48"/>
      <c r="D11" s="48"/>
      <c r="E11" s="48"/>
      <c r="F11" s="48"/>
      <c r="G11" s="48"/>
      <c r="H11" s="48"/>
      <c r="I11" s="57"/>
    </row>
    <row r="12" spans="2:9" ht="20">
      <c r="B12" s="56"/>
      <c r="C12" s="48"/>
      <c r="D12" s="48"/>
      <c r="E12" s="48"/>
      <c r="F12" s="48"/>
      <c r="G12" s="48"/>
      <c r="H12" s="48"/>
      <c r="I12" s="57"/>
    </row>
    <row r="13" spans="2:9" ht="20">
      <c r="B13" s="56"/>
      <c r="C13" s="48"/>
      <c r="D13" s="48"/>
      <c r="E13" s="48"/>
      <c r="F13" s="48"/>
      <c r="G13" s="48"/>
      <c r="H13" s="48"/>
      <c r="I13" s="57"/>
    </row>
    <row r="14" spans="2:9" ht="20">
      <c r="B14" s="56"/>
      <c r="C14" s="48"/>
      <c r="D14" s="48"/>
      <c r="E14" s="48"/>
      <c r="F14" s="48"/>
      <c r="G14" s="48"/>
      <c r="H14" s="48"/>
      <c r="I14" s="57"/>
    </row>
    <row r="15" spans="2:9" ht="20">
      <c r="B15" s="56"/>
      <c r="C15" s="48"/>
      <c r="D15" s="48"/>
      <c r="E15" s="48"/>
      <c r="F15" s="48"/>
      <c r="G15" s="48"/>
      <c r="H15" s="48"/>
      <c r="I15" s="57"/>
    </row>
    <row r="16" spans="2:9" ht="20">
      <c r="B16" s="56"/>
      <c r="C16" s="48"/>
      <c r="D16" s="48"/>
      <c r="E16" s="48"/>
      <c r="F16" s="48"/>
      <c r="G16" s="48"/>
      <c r="H16" s="48"/>
      <c r="I16" s="57"/>
    </row>
    <row r="17" spans="2:9" ht="20">
      <c r="B17" s="56"/>
      <c r="C17" s="48"/>
      <c r="D17" s="48"/>
      <c r="E17" s="48"/>
      <c r="F17" s="48"/>
      <c r="G17" s="48"/>
      <c r="H17" s="48"/>
      <c r="I17" s="57"/>
    </row>
    <row r="18" spans="2:9" ht="20">
      <c r="B18" s="41"/>
    </row>
    <row r="19" spans="2:9" ht="20">
      <c r="B19" s="41"/>
    </row>
    <row r="20" spans="2:9">
      <c r="B20" s="45" t="s">
        <v>103</v>
      </c>
      <c r="C20" s="95"/>
      <c r="D20" s="95"/>
      <c r="E20" s="95"/>
    </row>
    <row r="21" spans="2:9">
      <c r="B21" s="45" t="s">
        <v>35</v>
      </c>
      <c r="C21" s="95"/>
      <c r="D21" s="95"/>
      <c r="E21" s="95"/>
    </row>
    <row r="22" spans="2:9">
      <c r="B22" s="45" t="s">
        <v>104</v>
      </c>
      <c r="C22" s="95"/>
      <c r="D22" s="95"/>
      <c r="E22" s="95"/>
    </row>
    <row r="23" spans="2:9">
      <c r="B23" s="2"/>
      <c r="C23" s="3"/>
      <c r="D23" s="3"/>
      <c r="E23" s="3"/>
    </row>
    <row r="24" spans="2:9">
      <c r="B24" s="2"/>
      <c r="C24" s="3"/>
      <c r="D24" s="3"/>
      <c r="E24" s="3"/>
    </row>
    <row r="25" spans="2:9">
      <c r="B25" s="2"/>
      <c r="C25" s="3"/>
      <c r="D25" s="3"/>
      <c r="E25" s="3"/>
    </row>
    <row r="26" spans="2:9" ht="34">
      <c r="B26" s="4" t="s">
        <v>9</v>
      </c>
      <c r="C26" s="4" t="s">
        <v>29</v>
      </c>
      <c r="D26" s="4" t="s">
        <v>31</v>
      </c>
      <c r="E26" s="4" t="s">
        <v>33</v>
      </c>
      <c r="F26" s="4" t="s">
        <v>35</v>
      </c>
      <c r="G26" s="4" t="s">
        <v>37</v>
      </c>
      <c r="H26" s="4" t="s">
        <v>39</v>
      </c>
      <c r="I26" s="4" t="s">
        <v>41</v>
      </c>
    </row>
    <row r="27" spans="2:9">
      <c r="B27" s="5" t="s">
        <v>112</v>
      </c>
      <c r="C27" s="5" t="str">
        <f>IF(_xlfn.XLOOKUP(Tabla3[[#This Row],[RIESGO IDENTIFICADO]],Tabla1[RIESGO IDENTIFICADO],Tabla1[RESPUESTA AL RIESGO
Aceptar, Controlar, Transferir, Evitar],"")=0,"",_xlfn.XLOOKUP(Tabla3[[#This Row],[RIESGO IDENTIFICADO]],Tabla1[RIESGO IDENTIFICADO],Tabla1[RESPUESTA AL RIESGO
Aceptar, Controlar, Transferir, Evitar],""))</f>
        <v>Reducir</v>
      </c>
      <c r="D27" s="2" t="s">
        <v>150</v>
      </c>
      <c r="E27" s="2" t="s">
        <v>152</v>
      </c>
      <c r="F27" s="2"/>
    </row>
    <row r="28" spans="2:9">
      <c r="B28" s="5" t="s">
        <v>112</v>
      </c>
      <c r="C28" s="5" t="str">
        <f>IF(_xlfn.XLOOKUP(Tabla3[[#This Row],[RIESGO IDENTIFICADO]],Tabla1[RIESGO IDENTIFICADO],Tabla1[RESPUESTA AL RIESGO
Aceptar, Controlar, Transferir, Evitar],"")=0,"",_xlfn.XLOOKUP(Tabla3[[#This Row],[RIESGO IDENTIFICADO]],Tabla1[RIESGO IDENTIFICADO],Tabla1[RESPUESTA AL RIESGO
Aceptar, Controlar, Transferir, Evitar],""))</f>
        <v>Reducir</v>
      </c>
      <c r="D28" s="2" t="s">
        <v>151</v>
      </c>
      <c r="E28" s="2" t="s">
        <v>153</v>
      </c>
      <c r="F28" s="2"/>
    </row>
    <row r="29" spans="2:9">
      <c r="B29" s="5" t="s">
        <v>112</v>
      </c>
      <c r="C29" s="5" t="str">
        <f>IF(_xlfn.XLOOKUP(Tabla3[[#This Row],[RIESGO IDENTIFICADO]],Tabla1[RIESGO IDENTIFICADO],Tabla1[RESPUESTA AL RIESGO
Aceptar, Controlar, Transferir, Evitar],"")=0,"",_xlfn.XLOOKUP(Tabla3[[#This Row],[RIESGO IDENTIFICADO]],Tabla1[RIESGO IDENTIFICADO],Tabla1[RESPUESTA AL RIESGO
Aceptar, Controlar, Transferir, Evitar],""))</f>
        <v>Reducir</v>
      </c>
      <c r="D29" s="2" t="s">
        <v>156</v>
      </c>
      <c r="E29" s="2" t="s">
        <v>154</v>
      </c>
      <c r="F29" s="2"/>
    </row>
    <row r="30" spans="2:9">
      <c r="B30" s="5" t="s">
        <v>116</v>
      </c>
      <c r="C30" s="5" t="str">
        <f>IF(_xlfn.XLOOKUP(Tabla3[[#This Row],[RIESGO IDENTIFICADO]],Tabla1[RIESGO IDENTIFICADO],Tabla1[RESPUESTA AL RIESGO
Aceptar, Controlar, Transferir, Evitar],"")=0,"",_xlfn.XLOOKUP(Tabla3[[#This Row],[RIESGO IDENTIFICADO]],Tabla1[RIESGO IDENTIFICADO],Tabla1[RESPUESTA AL RIESGO
Aceptar, Controlar, Transferir, Evitar],""))</f>
        <v>Reducir</v>
      </c>
      <c r="D30" s="2" t="s">
        <v>126</v>
      </c>
      <c r="E30" s="2" t="s">
        <v>155</v>
      </c>
      <c r="F30" s="2"/>
    </row>
    <row r="31" spans="2:9">
      <c r="B31" s="5" t="s">
        <v>116</v>
      </c>
      <c r="C31" s="5" t="str">
        <f>IF(_xlfn.XLOOKUP(Tabla3[[#This Row],[RIESGO IDENTIFICADO]],Tabla1[RIESGO IDENTIFICADO],Tabla1[RESPUESTA AL RIESGO
Aceptar, Controlar, Transferir, Evitar],"")=0,"",_xlfn.XLOOKUP(Tabla3[[#This Row],[RIESGO IDENTIFICADO]],Tabla1[RIESGO IDENTIFICADO],Tabla1[RESPUESTA AL RIESGO
Aceptar, Controlar, Transferir, Evitar],""))</f>
        <v>Reducir</v>
      </c>
      <c r="D31" s="2" t="s">
        <v>127</v>
      </c>
      <c r="E31" s="2" t="s">
        <v>157</v>
      </c>
    </row>
    <row r="32" spans="2:9">
      <c r="B32" s="5" t="s">
        <v>149</v>
      </c>
      <c r="C32" s="5" t="s">
        <v>149</v>
      </c>
      <c r="D32" s="2" t="s">
        <v>149</v>
      </c>
      <c r="E32" s="2"/>
    </row>
    <row r="33" spans="2:9">
      <c r="B33" s="5" t="s">
        <v>149</v>
      </c>
      <c r="C33" s="5" t="s">
        <v>149</v>
      </c>
      <c r="D33" s="2" t="s">
        <v>149</v>
      </c>
      <c r="E33" s="2"/>
    </row>
    <row r="34" spans="2:9">
      <c r="B34" s="5" t="s">
        <v>122</v>
      </c>
      <c r="C34" s="5" t="str">
        <f>IF(_xlfn.XLOOKUP(Tabla3[[#This Row],[RIESGO IDENTIFICADO]],Tabla1[RIESGO IDENTIFICADO],Tabla1[RESPUESTA AL RIESGO
Aceptar, Controlar, Transferir, Evitar],"")=0,"",_xlfn.XLOOKUP(Tabla3[[#This Row],[RIESGO IDENTIFICADO]],Tabla1[RIESGO IDENTIFICADO],Tabla1[RESPUESTA AL RIESGO
Aceptar, Controlar, Transferir, Evitar],""))</f>
        <v>Reducir</v>
      </c>
      <c r="D34" s="2" t="s">
        <v>128</v>
      </c>
      <c r="E34" s="5" t="s">
        <v>149</v>
      </c>
    </row>
    <row r="35" spans="2:9">
      <c r="B35" s="5" t="s">
        <v>149</v>
      </c>
      <c r="C35" s="5" t="s">
        <v>149</v>
      </c>
      <c r="D35" s="5" t="s">
        <v>149</v>
      </c>
      <c r="E35" s="5" t="s">
        <v>149</v>
      </c>
    </row>
    <row r="36" spans="2:9">
      <c r="F36" s="94"/>
      <c r="G36" s="94"/>
      <c r="H36" s="94"/>
      <c r="I36" s="94"/>
    </row>
    <row r="45" spans="2:9">
      <c r="B45" s="65"/>
    </row>
    <row r="46" spans="2:9">
      <c r="B46" s="65"/>
    </row>
    <row r="47" spans="2:9">
      <c r="B47" s="65"/>
    </row>
    <row r="48" spans="2:9">
      <c r="B48" s="65"/>
    </row>
    <row r="49" spans="2:2">
      <c r="B49" s="65"/>
    </row>
    <row r="50" spans="2:2">
      <c r="B50" s="65"/>
    </row>
    <row r="51" spans="2:2">
      <c r="B51" s="65"/>
    </row>
  </sheetData>
  <mergeCells count="3">
    <mergeCell ref="C20:E20"/>
    <mergeCell ref="C21:E21"/>
    <mergeCell ref="C22:E22"/>
  </mergeCells>
  <dataValidations count="1">
    <dataValidation allowBlank="1" showInputMessage="1" showErrorMessage="1" prompt="Escriba las acciones que se deben ejecutar para cumplir con la RESPUESTA AL RIESGO" sqref="F27:F30 D27:E33 D34" xr:uid="{5485EEC5-73A3-4841-9197-6F2DAE753467}"/>
  </dataValidations>
  <hyperlinks>
    <hyperlink ref="B1" location="LEEME!A1" display="LEEME" xr:uid="{EDA07B6A-2C21-3A40-A0A6-B1D4D9E2E95B}"/>
  </hyperlinks>
  <pageMargins left="0.7" right="0.7" top="0.75" bottom="0.75" header="0.3" footer="0.3"/>
  <pageSetup orientation="portrait" horizontalDpi="0" verticalDpi="0"/>
  <drawing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AF688B8-D4D0-2F49-813B-65C78F5B5857}">
          <x14:formula1>
            <xm:f>PGR!$D$28:$D$65</xm:f>
          </x14:formula1>
          <xm:sqref>B27:B36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32886E-ECB6-AC49-A778-358CE4B7B4F4}">
  <dimension ref="B1:E27"/>
  <sheetViews>
    <sheetView showGridLines="0" tabSelected="1" zoomScale="110" zoomScaleNormal="110" workbookViewId="0">
      <selection activeCell="H39" sqref="H39"/>
    </sheetView>
  </sheetViews>
  <sheetFormatPr baseColWidth="10" defaultColWidth="10.83203125" defaultRowHeight="16"/>
  <cols>
    <col min="1" max="1" width="10.83203125" style="5"/>
    <col min="2" max="2" width="39.83203125" style="5" bestFit="1" customWidth="1"/>
    <col min="3" max="3" width="183.1640625" style="5" customWidth="1"/>
    <col min="4" max="16384" width="10.83203125" style="5"/>
  </cols>
  <sheetData>
    <row r="1" spans="2:3" ht="20">
      <c r="B1" s="58" t="s">
        <v>51</v>
      </c>
      <c r="C1" s="59"/>
    </row>
    <row r="2" spans="2:3" ht="20">
      <c r="B2" s="58"/>
      <c r="C2" s="59"/>
    </row>
    <row r="3" spans="2:3" ht="20">
      <c r="B3" s="58"/>
      <c r="C3" s="59"/>
    </row>
    <row r="4" spans="2:3" ht="20">
      <c r="B4" s="58"/>
      <c r="C4" s="59"/>
    </row>
    <row r="5" spans="2:3" ht="20">
      <c r="B5" s="58"/>
      <c r="C5" s="59"/>
    </row>
    <row r="6" spans="2:3" ht="20">
      <c r="B6" s="58"/>
      <c r="C6" s="59"/>
    </row>
    <row r="7" spans="2:3" ht="20">
      <c r="B7" s="58"/>
      <c r="C7" s="59"/>
    </row>
    <row r="8" spans="2:3" ht="20">
      <c r="B8" s="58"/>
      <c r="C8" s="59"/>
    </row>
    <row r="9" spans="2:3" ht="20">
      <c r="B9" s="58"/>
      <c r="C9" s="59"/>
    </row>
    <row r="10" spans="2:3" ht="20">
      <c r="B10" s="58"/>
      <c r="C10" s="59"/>
    </row>
    <row r="11" spans="2:3" ht="20">
      <c r="B11" s="58"/>
      <c r="C11" s="59"/>
    </row>
    <row r="12" spans="2:3" ht="20">
      <c r="B12" s="58"/>
      <c r="C12" s="59"/>
    </row>
    <row r="13" spans="2:3" ht="20">
      <c r="B13" s="58"/>
      <c r="C13" s="59"/>
    </row>
    <row r="14" spans="2:3" ht="20">
      <c r="B14" s="58"/>
      <c r="C14" s="59"/>
    </row>
    <row r="15" spans="2:3" ht="20">
      <c r="B15" s="58"/>
      <c r="C15" s="59"/>
    </row>
    <row r="16" spans="2:3" ht="20">
      <c r="B16" s="58"/>
      <c r="C16" s="59"/>
    </row>
    <row r="17" spans="2:5" ht="20">
      <c r="B17" s="58"/>
      <c r="C17" s="59"/>
    </row>
    <row r="18" spans="2:5" ht="20">
      <c r="B18" s="41"/>
    </row>
    <row r="19" spans="2:5" ht="20">
      <c r="B19" s="41"/>
    </row>
    <row r="20" spans="2:5">
      <c r="B20" s="45" t="s">
        <v>103</v>
      </c>
      <c r="C20" s="45"/>
      <c r="D20" s="49"/>
      <c r="E20" s="2"/>
    </row>
    <row r="21" spans="2:5">
      <c r="B21" s="45" t="s">
        <v>35</v>
      </c>
      <c r="C21" s="45"/>
      <c r="D21" s="49"/>
      <c r="E21" s="2"/>
    </row>
    <row r="22" spans="2:5">
      <c r="B22" s="45" t="s">
        <v>104</v>
      </c>
      <c r="C22" s="45"/>
      <c r="D22" s="49"/>
      <c r="E22" s="2"/>
    </row>
    <row r="23" spans="2:5" ht="20">
      <c r="B23" s="41"/>
    </row>
    <row r="25" spans="2:5" ht="34">
      <c r="B25" s="4" t="s">
        <v>9</v>
      </c>
      <c r="C25" s="4" t="s">
        <v>46</v>
      </c>
    </row>
    <row r="26" spans="2:5">
      <c r="B26" s="5" t="s">
        <v>125</v>
      </c>
      <c r="C26" s="12" t="s">
        <v>158</v>
      </c>
    </row>
    <row r="27" spans="2:5">
      <c r="B27" s="5" t="s">
        <v>149</v>
      </c>
    </row>
  </sheetData>
  <hyperlinks>
    <hyperlink ref="B1" location="LEEME!A1" display="LEEME" xr:uid="{CC6EA31C-888F-344C-AAB8-93965628FE13}"/>
  </hyperlinks>
  <pageMargins left="0.7" right="0.7" top="0.75" bottom="0.75" header="0.3" footer="0.3"/>
  <drawing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DAE3B07-05F5-5B41-9931-184DBD4F6912}">
          <x14:formula1>
            <xm:f>PGR!$D$28:$D$65</xm:f>
          </x14:formula1>
          <xm:sqref>B26:B34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BF477D-6B9B-FB4F-9EEB-7F34EA718383}">
  <dimension ref="AG2:AQ12"/>
  <sheetViews>
    <sheetView topLeftCell="A13" workbookViewId="0">
      <selection activeCell="AH21" sqref="AH21"/>
    </sheetView>
  </sheetViews>
  <sheetFormatPr baseColWidth="10" defaultColWidth="11" defaultRowHeight="14"/>
  <cols>
    <col min="34" max="43" width="3.1640625" customWidth="1"/>
  </cols>
  <sheetData>
    <row r="2" spans="33:43">
      <c r="AG2">
        <v>1</v>
      </c>
      <c r="AH2" s="77"/>
      <c r="AI2" s="76"/>
      <c r="AJ2" s="76"/>
      <c r="AK2" s="75"/>
      <c r="AL2" s="75"/>
      <c r="AM2" s="73"/>
      <c r="AN2" s="73"/>
      <c r="AO2" s="73"/>
      <c r="AP2" s="73"/>
      <c r="AQ2" s="73"/>
    </row>
    <row r="3" spans="33:43">
      <c r="AG3">
        <v>2</v>
      </c>
      <c r="AH3" s="77"/>
      <c r="AI3" s="76"/>
      <c r="AJ3" s="76"/>
      <c r="AK3" s="76"/>
      <c r="AL3" s="75"/>
      <c r="AM3" s="75"/>
      <c r="AN3" s="73"/>
      <c r="AO3" s="73"/>
      <c r="AP3" s="73"/>
      <c r="AQ3" s="73"/>
    </row>
    <row r="4" spans="33:43">
      <c r="AG4">
        <v>3</v>
      </c>
      <c r="AH4" s="77"/>
      <c r="AI4" s="76"/>
      <c r="AJ4" s="76"/>
      <c r="AK4" s="76"/>
      <c r="AL4" s="75"/>
      <c r="AM4" s="75"/>
      <c r="AN4" s="75"/>
      <c r="AO4" s="74"/>
      <c r="AP4" s="74"/>
      <c r="AQ4" s="74"/>
    </row>
    <row r="5" spans="33:43">
      <c r="AG5">
        <v>4</v>
      </c>
      <c r="AH5" s="77"/>
      <c r="AI5" s="77"/>
      <c r="AJ5" s="76"/>
      <c r="AK5" s="76"/>
      <c r="AL5" s="76"/>
      <c r="AM5" s="75"/>
      <c r="AN5" s="75"/>
      <c r="AO5" s="75"/>
      <c r="AP5" s="74"/>
      <c r="AQ5" s="74"/>
    </row>
    <row r="6" spans="33:43">
      <c r="AG6">
        <v>5</v>
      </c>
      <c r="AH6" s="77"/>
      <c r="AI6" s="77"/>
      <c r="AJ6" s="76"/>
      <c r="AK6" s="76"/>
      <c r="AL6" s="76"/>
      <c r="AM6" s="75"/>
      <c r="AN6" s="75"/>
      <c r="AO6" s="75"/>
      <c r="AP6" s="75"/>
      <c r="AQ6" s="74"/>
    </row>
    <row r="7" spans="33:43">
      <c r="AG7">
        <v>6</v>
      </c>
      <c r="AH7" s="77"/>
      <c r="AI7" s="77"/>
      <c r="AJ7" s="77"/>
      <c r="AK7" s="76"/>
      <c r="AL7" s="76"/>
      <c r="AM7" s="76"/>
      <c r="AN7" s="75"/>
      <c r="AO7" s="75"/>
      <c r="AP7" s="75"/>
      <c r="AQ7" s="75"/>
    </row>
    <row r="8" spans="33:43">
      <c r="AG8">
        <v>7</v>
      </c>
      <c r="AH8" s="77"/>
      <c r="AI8" s="77"/>
      <c r="AJ8" s="77"/>
      <c r="AK8" s="77"/>
      <c r="AL8" s="76"/>
      <c r="AM8" s="76"/>
      <c r="AN8" s="76"/>
      <c r="AO8" s="75"/>
      <c r="AP8" s="75"/>
      <c r="AQ8" s="75"/>
    </row>
    <row r="9" spans="33:43">
      <c r="AG9">
        <v>8</v>
      </c>
      <c r="AH9" s="77"/>
      <c r="AI9" s="77"/>
      <c r="AJ9" s="77"/>
      <c r="AK9" s="77"/>
      <c r="AL9" s="77"/>
      <c r="AM9" s="76"/>
      <c r="AN9" s="76"/>
      <c r="AO9" s="76"/>
      <c r="AP9" s="75"/>
      <c r="AQ9" s="75"/>
    </row>
    <row r="10" spans="33:43">
      <c r="AG10">
        <v>9</v>
      </c>
      <c r="AH10" s="77"/>
      <c r="AI10" s="77"/>
      <c r="AJ10" s="77"/>
      <c r="AK10" s="77"/>
      <c r="AL10" s="77"/>
      <c r="AM10" s="77"/>
      <c r="AN10" s="76"/>
      <c r="AO10" s="76"/>
      <c r="AP10" s="76"/>
      <c r="AQ10" s="76"/>
    </row>
    <row r="11" spans="33:43">
      <c r="AG11">
        <v>10</v>
      </c>
      <c r="AH11" s="77"/>
      <c r="AI11" s="77"/>
      <c r="AJ11" s="77"/>
      <c r="AK11" s="77"/>
      <c r="AL11" s="77"/>
      <c r="AM11" s="77"/>
      <c r="AN11" s="77"/>
      <c r="AO11" s="77"/>
      <c r="AP11" s="77"/>
      <c r="AQ11" s="77"/>
    </row>
    <row r="12" spans="33:43">
      <c r="AH12">
        <v>1</v>
      </c>
      <c r="AI12">
        <v>2</v>
      </c>
      <c r="AJ12">
        <v>3</v>
      </c>
      <c r="AK12">
        <v>4</v>
      </c>
      <c r="AL12">
        <v>5</v>
      </c>
      <c r="AM12">
        <v>6</v>
      </c>
      <c r="AN12">
        <v>7</v>
      </c>
      <c r="AO12">
        <v>8</v>
      </c>
      <c r="AP12">
        <v>9</v>
      </c>
      <c r="AQ12">
        <v>10</v>
      </c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90EA5F5480FE744AA9800156BF3DF13" ma:contentTypeVersion="8" ma:contentTypeDescription="Crear nuevo documento." ma:contentTypeScope="" ma:versionID="8b36cdfd37b551f326abff3540167fab">
  <xsd:schema xmlns:xsd="http://www.w3.org/2001/XMLSchema" xmlns:xs="http://www.w3.org/2001/XMLSchema" xmlns:p="http://schemas.microsoft.com/office/2006/metadata/properties" xmlns:ns2="b19bf6f4-9143-4469-bbc8-71c95f79570a" targetNamespace="http://schemas.microsoft.com/office/2006/metadata/properties" ma:root="true" ma:fieldsID="883f379f00054581fe482850046f44e3" ns2:_="">
    <xsd:import namespace="b19bf6f4-9143-4469-bbc8-71c95f79570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19bf6f4-9143-4469-bbc8-71c95f79570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5353F74-F970-4D7B-8EFD-34751ECEF2D9}">
  <ds:schemaRefs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b19bf6f4-9143-4469-bbc8-71c95f79570a"/>
    <ds:schemaRef ds:uri="http://schemas.microsoft.com/office/2006/metadata/properties"/>
    <ds:schemaRef ds:uri="http://purl.org/dc/dcmitype/"/>
    <ds:schemaRef ds:uri="http://purl.org/dc/terms/"/>
    <ds:schemaRef ds:uri="http://schemas.openxmlformats.org/package/2006/metadata/core-properties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5A05C011-0371-4EB1-B30E-BFFC6CB6D49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19bf6f4-9143-4469-bbc8-71c95f79570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4A66AB6-CF50-4B15-AF41-41024AA187F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3</vt:i4>
      </vt:variant>
    </vt:vector>
  </HeadingPairs>
  <TitlesOfParts>
    <vt:vector size="10" baseType="lpstr">
      <vt:lpstr>LEEME</vt:lpstr>
      <vt:lpstr>Categorías de riesgo</vt:lpstr>
      <vt:lpstr>PGR</vt:lpstr>
      <vt:lpstr>Mapa de calor</vt:lpstr>
      <vt:lpstr>RESPUESTA</vt:lpstr>
      <vt:lpstr>CONTINGENCIA</vt:lpstr>
      <vt:lpstr>Hoja1</vt:lpstr>
      <vt:lpstr>CONTINGENCIA!CATEGORIA</vt:lpstr>
      <vt:lpstr>CATEGORIA</vt:lpstr>
      <vt:lpstr>TipoRiesgo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Alfredo Salazar</dc:creator>
  <cp:keywords/>
  <dc:description/>
  <cp:lastModifiedBy>Alfredo Salazar</cp:lastModifiedBy>
  <cp:revision/>
  <dcterms:created xsi:type="dcterms:W3CDTF">2020-11-17T14:15:00Z</dcterms:created>
  <dcterms:modified xsi:type="dcterms:W3CDTF">2022-04-15T17:15:28Z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0x010100490EA5F5480FE744AA9800156BF3DF13</vt:lpwstr>
  </property>
</Properties>
</file>